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860" yWindow="0" windowWidth="20490" windowHeight="7620" activeTab="0"/>
  </bookViews>
  <sheets>
    <sheet name="Hoja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<sst xmlns="http://schemas.openxmlformats.org/spreadsheetml/2006/main" count="1532" uniqueCount="881">
  <si>
    <t>Clav_Ingr</t>
  </si>
  <si>
    <t>Cuenta Contable COMPLETA</t>
  </si>
  <si>
    <t>Cuenta Contable</t>
  </si>
  <si>
    <t>Clave_Ingresos</t>
  </si>
  <si>
    <t>CRI_GTO_RUBRO</t>
  </si>
  <si>
    <t>CRI_GTO_TIPO</t>
  </si>
  <si>
    <t>CRI_GTO_CLASE</t>
  </si>
  <si>
    <t>CRI_GTO_CONCEPTO</t>
  </si>
  <si>
    <t>CRI_GTO_GRAL</t>
  </si>
  <si>
    <t>CONCEPTO</t>
  </si>
  <si>
    <t>Pronóstico Inicial 2022</t>
  </si>
  <si>
    <t>TOTAL</t>
  </si>
  <si>
    <t>00</t>
  </si>
  <si>
    <t>IMPUESTOS</t>
  </si>
  <si>
    <t>IMPUESTO SOBRE LOS INGRESOS</t>
  </si>
  <si>
    <t>01</t>
  </si>
  <si>
    <t>IMPUESTOS SOBRE JUEGOS Y APUESTAS PERMITIDAS</t>
  </si>
  <si>
    <t xml:space="preserve">01-41111020001-111001-04-1314-000-000-0000000-00000-0-11-11AA01-0000 </t>
  </si>
  <si>
    <t>JUEGOS Y APUESTAS PERMITIDAS</t>
  </si>
  <si>
    <t>02</t>
  </si>
  <si>
    <t>IMPUESTOS SOBRE DIVERSIONES Y ESPECTÁCULOS PÚBLICOS</t>
  </si>
  <si>
    <t xml:space="preserve">01-41111030002-112001-04-1314-000-000-0000000-00000-0-11-11AA01-0000 </t>
  </si>
  <si>
    <t>DIVERSIONES Y ESPECTÁCULOS PÚBLICOS</t>
  </si>
  <si>
    <t>03</t>
  </si>
  <si>
    <t>IMPUESTO SOBRE RIFAS SORTEOS LOTERÍAS Y CONCURSOS</t>
  </si>
  <si>
    <t xml:space="preserve">01-41111040003-113001-04-1314-000-000-0000000-00000-0-11-11AA01-0000 </t>
  </si>
  <si>
    <t>RIFAS SORTEOS LOTERÍAS Y CONCURSOS</t>
  </si>
  <si>
    <t>IMPUESTOS SOBRE EL PATRIMONIO</t>
  </si>
  <si>
    <t>IMPUESTO PREDIAL</t>
  </si>
  <si>
    <t xml:space="preserve">01-41121020051-121001-04-1314-000-000-0000000-00000-0-11-11AA01-0000 </t>
  </si>
  <si>
    <t>PREDIAL</t>
  </si>
  <si>
    <t xml:space="preserve">01-41121020320-171020-04-1314-000-000-0000000-00000-0-11-11AA01-0000 </t>
  </si>
  <si>
    <t>ACTUALIZACION IMPUESTO PREDIAL</t>
  </si>
  <si>
    <t xml:space="preserve">01-41121020311-121002-04-1314-000-000-0000000-00000-0-11-11AA01-0000 </t>
  </si>
  <si>
    <t>REZAGO DE IMPUESTO PREDIAL</t>
  </si>
  <si>
    <t>IMPUESTO SOBRE DIVISIÓN Y LOTIFICACIÓN DE INMUEBLES</t>
  </si>
  <si>
    <t xml:space="preserve">01-41121030053-122001-04-1314-000-000-0000000-00000-0-11-11AA01-0000 </t>
  </si>
  <si>
    <t>DIVISIÓN Y LOTIFICACIÓN DE INMUEBLES</t>
  </si>
  <si>
    <t>IMPUESTOS SOBRE LA PRODUCCIÓN, EL CONSUMO Y LAS TRANSACCIONES</t>
  </si>
  <si>
    <t>EXPLOTACIÓN DE MÁRMOLES, CANTERAS, PIZARRAS, BASALTOS, CAL, ENTRE OTRAS</t>
  </si>
  <si>
    <t xml:space="preserve">01-41131020101-131001-04-2310-000-000-0000000-00000-0-11-11AA01-0000 </t>
  </si>
  <si>
    <t>EXPLOTACIÓN DE BANCOS DE MÁRMOLES, CANTE</t>
  </si>
  <si>
    <t>IMPUESTO SOBRE ADQUISICIÓN DE BIENES INMUEBLES</t>
  </si>
  <si>
    <t xml:space="preserve">01-41131030052-132001-04-1314-000-000-0000000-00000-0-11-11AA01-0000 </t>
  </si>
  <si>
    <t>ADQUISICIÓN DE BIENES INMUEBLES</t>
  </si>
  <si>
    <t xml:space="preserve">01-41131030315-132002-04-1314-000-000-0000000-00000-0-11-11AA01-0000 </t>
  </si>
  <si>
    <t>REZAGO DE ADQUISICIÓN DE BIENES INMUEBLES</t>
  </si>
  <si>
    <t>IMPUESTO DE FRACCIONAMIENTOS</t>
  </si>
  <si>
    <t xml:space="preserve">01-41131040054-133001-04-2010-000-000-0000000-00000-0-11-11AA01-0000 </t>
  </si>
  <si>
    <t>FRACCIONAMIENTO</t>
  </si>
  <si>
    <t>IMPUESTOS AL COMERCIO EXTERIOR</t>
  </si>
  <si>
    <t>IMPUESTOS SOBRE NOMINAS Y ASIMILABLES</t>
  </si>
  <si>
    <t>IMPUESTOS ECOLOGICOS</t>
  </si>
  <si>
    <t>ACCESORIOS DE IMPUESTOS</t>
  </si>
  <si>
    <t>RECARGOS</t>
  </si>
  <si>
    <t xml:space="preserve">01-41171020304-171001-04-1314-000-000-0000000-00000-0-11-11AA01-0000 </t>
  </si>
  <si>
    <t>RECARGOS POR JUEGOS Y APUESTAS PERMITIDA</t>
  </si>
  <si>
    <t xml:space="preserve">01-41171020307-171002-04-1314-000-000-0000000-00000-0-11-11AA01-0000 </t>
  </si>
  <si>
    <t>RECARGOS IMPUESTO DE DIVERSION Y ESPECTA</t>
  </si>
  <si>
    <t xml:space="preserve">01-41171020309-171004-04-1314-000-000-0000000-00000-0-11-11AA01-0000 </t>
  </si>
  <si>
    <t>RECARGOS DE IMPUESTO PREDIAL</t>
  </si>
  <si>
    <t xml:space="preserve">01-41171020313-171005-04-1314-000-000-0000000-00000-0-11-11AA01-0000 </t>
  </si>
  <si>
    <t>RECARGOS DE ADQUISICIÓN DE BIENES INMUEB</t>
  </si>
  <si>
    <t xml:space="preserve">01-41171020316-171006-04-1314-000-000-0000000-00000-0-11-11AA01-0000 </t>
  </si>
  <si>
    <t>RECARGOS DE DIVISION / LOTIFICACION INMU</t>
  </si>
  <si>
    <t xml:space="preserve">01-41171020319-171010-04-1314-000-000-0000000-00000-0-11-11AA01-0000 </t>
  </si>
  <si>
    <t>RECARGOS SOBRE SALDOS INSOLUTOS CONVENIO P</t>
  </si>
  <si>
    <t>MULTAS</t>
  </si>
  <si>
    <t xml:space="preserve">01-41171030305-172001-04-1314-000-000-0000000-00000-0-11-11AA01-0000 </t>
  </si>
  <si>
    <t>MULTAS JUEGOS Y APUESTAS PERMITIDAS</t>
  </si>
  <si>
    <t xml:space="preserve">01-41171030310-172004-04-1314-000-000-0000000-00000-0-11-11AA01-0000 </t>
  </si>
  <si>
    <t>MULTAS DE IMPUESTO PREDIAL</t>
  </si>
  <si>
    <t xml:space="preserve">01-41171030314-172005-04-1314-000-000-0000000-00000-0-11-11AA01-0000 </t>
  </si>
  <si>
    <t>MULTAS DE ADQUISICIÓN DE BIENES INMUEBLE</t>
  </si>
  <si>
    <t>GASTOS DE EJECUCIÓN</t>
  </si>
  <si>
    <t xml:space="preserve">01-41171040301-173001-04-1314-000-000-0000000-00000-0-11-11AA01-0000 </t>
  </si>
  <si>
    <t xml:space="preserve">01-41171040303-173002-04-1314-000-000-0000000-00000-0-11-11AA01-0000 </t>
  </si>
  <si>
    <t>GTOS DE EJECUCIÓN JUEGOS APUESTAS PERMIT</t>
  </si>
  <si>
    <t xml:space="preserve">01-41171040306-173003-04-1314-000-000-0000000-00000-0-11-11AA01-0000 </t>
  </si>
  <si>
    <t>GASTOS DE EJECUCIÓN X DIVERSION Y ESPECT</t>
  </si>
  <si>
    <t xml:space="preserve">01-41171040308-173005-04-1314-000-000-0000000-00000-0-11-11AA01-0000 </t>
  </si>
  <si>
    <t>GASTOS DE EJECUCIÓN DE IMPUESTO PREDIAL</t>
  </si>
  <si>
    <t xml:space="preserve">01-41171040312-173006-04-1314-000-000-0000000-00000-0-11-11AA01-0000 </t>
  </si>
  <si>
    <t>GASTOS DE EJECUCIÓN ADQUISICIÓN DE BIENE</t>
  </si>
  <si>
    <t xml:space="preserve">01-41171040317-171017-04-1314-000-000-0000000-00000-0-11-11AA01-0000 </t>
  </si>
  <si>
    <t>GASTOS EJECUCIÓN POR PUBLICACION DE EDIC</t>
  </si>
  <si>
    <t xml:space="preserve">01-41171040318-173011-04-1314-000-000-0000000-00000-0-11-11AA01-0000 </t>
  </si>
  <si>
    <t>GASTOS POR REMATE IMPUESTO</t>
  </si>
  <si>
    <t>OTROS IMPUESTOS</t>
  </si>
  <si>
    <t xml:space="preserve">01-41191020400-181001-04-1314-000-000-0000000-00000-0-11-11AA01-0000 </t>
  </si>
  <si>
    <t>IMPUESTOS_NO_COMP_EN_LA_LEY_DE_ING_VIG_, CAUS_EN_EJER_FIS_ANT_PEND_DE_LIQ_O_PAGO</t>
  </si>
  <si>
    <t>CUOTAS Y APORTACIONES DE SEGURIDAD SOCIAL</t>
  </si>
  <si>
    <t>APORTACIONES PARA FONDOS DE VIVIENDA</t>
  </si>
  <si>
    <t>ELIMINAR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</si>
  <si>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</si>
  <si>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</si>
  <si>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</si>
  <si>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</si>
  <si>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</si>
  <si>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</si>
  <si>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POR EJECUCIÓN DE OBRAS PÚBLICAS URBANAS</t>
  </si>
  <si>
    <t xml:space="preserve">01-41311020701-311001-04-1314-000-000-0000000-00000-0-11-11AA01-0000 </t>
  </si>
  <si>
    <t>POR EJECUCIÓN DE OBRAS PÚBLICAS</t>
  </si>
  <si>
    <t xml:space="preserve">01-41311020702-311002-04-1314-000-000-0000000-00000-0-11-11AA01-0000 </t>
  </si>
  <si>
    <t>RECUPERACIÓN CREDITOS FIDOC</t>
  </si>
  <si>
    <t xml:space="preserve">01-41311020704-311003-04-1314-000-000-0000000-00000-0-11-11AA01-0000 </t>
  </si>
  <si>
    <t>OBRAS X COOPER. LEON EN ACCION</t>
  </si>
  <si>
    <t xml:space="preserve">01-41311020706-311004-04-1314-000-000-0000000-00000-0-11-11AA01-0000 </t>
  </si>
  <si>
    <t>PAGO DE ESCRITURACION</t>
  </si>
  <si>
    <t>CONTRIBUCIONES DE MEJORAS POR OBRAS PÚBL</t>
  </si>
  <si>
    <t>INTRODUC AGUA POTABLE FLORESTA</t>
  </si>
  <si>
    <t>PROVYT 94</t>
  </si>
  <si>
    <t xml:space="preserve">01-41311020710-311008-04-1314-000-000-0000000-00000-0-11-11AA01-0000 </t>
  </si>
  <si>
    <t>AUTOCONST. Y MEJOR DE VIV IVEG</t>
  </si>
  <si>
    <t>MEJ. AUTOCONST.VIVIENDA RURAL</t>
  </si>
  <si>
    <t>PAVIMENTO X SOLIDARID FLORESTA</t>
  </si>
  <si>
    <t xml:space="preserve">01-41311020713-311011-04-1314-000-000-0000000-00000-0-11-11AA01-0000 </t>
  </si>
  <si>
    <t>POR EJECUCION DE OBRAS PUBLICAS (FIDOC)</t>
  </si>
  <si>
    <t>APORTACIONES SUMINISTRO DE AGUA POTABLE ZO</t>
  </si>
  <si>
    <t>POR EJECUCIÓN DE OBRAS PÚBLICAS RURALES</t>
  </si>
  <si>
    <t>POR APORTACIÓN DE OBRA DE ALUMBRADO PÚBLICO</t>
  </si>
  <si>
    <t xml:space="preserve">01-41311040703-313001-04-1314-000-000-0000000-00000-0-11-11AA01-0000 </t>
  </si>
  <si>
    <t>POR EL SERVICIO DE ALUMBRADO PUBLICO</t>
  </si>
  <si>
    <t>ELECTRIF. VARIAS COL. X SOLIDAR</t>
  </si>
  <si>
    <t xml:space="preserve">01-41311040714-313003-04-1314-000-000-0000000-00000-0-11-11AA01-0000 </t>
  </si>
  <si>
    <t>APORT.OBRAS ALUMBRADO VAR.COL.</t>
  </si>
  <si>
    <t>ELECTRIFICACION VARIAS COMUNID</t>
  </si>
  <si>
    <t>CONTRIB_DE_MEJ_NO_COMP_EN_LA_LEY_DE_ING_VIG_, CAUS_EN_EJER_FIS_ANT_PEN_DE_LIQ_O_PAGO</t>
  </si>
  <si>
    <t xml:space="preserve">01-41321022401-391001-04-1314-000-000-0000000-00000-0-11-11AA01-0000 </t>
  </si>
  <si>
    <t>DERECHOS</t>
  </si>
  <si>
    <t>DERECHOS POR EL USO, GOCE, APROVECHAMIENTO O EXPLOTACIÓN DE BIENES DE DOMINIO PÚBLICO</t>
  </si>
  <si>
    <t>OCUPACIÓN, USO Y APROVECHAMIENTO DE LOS BIENES DE DOMINIO PÚBLICO DEL MUNICIPIO</t>
  </si>
  <si>
    <t>EXPLOTACIÓN, USO DE BIENES MUEBLES O INMUEBLES PROPIEDAD DEL MUNICIPIO</t>
  </si>
  <si>
    <t>COMERCIO AMBULANTE</t>
  </si>
  <si>
    <t>DERECHOS POR PRESTACIÓN DE SERVICIOS</t>
  </si>
  <si>
    <t xml:space="preserve">POR SERVICIOS DE LIMPIA </t>
  </si>
  <si>
    <t xml:space="preserve">01-41431020901-430110-04-5057-000-000-0000000-00000-0-11-11AA01-0000 </t>
  </si>
  <si>
    <t>SERVICIOS ESPECIALES DE LIMPIA</t>
  </si>
  <si>
    <t xml:space="preserve">01-41431020986-431070-04-2310-000-000-0000000-00000-0-11-11AA01-0000 </t>
  </si>
  <si>
    <t>PERMISO PARA LA PREST DE SERV RELAT A LA</t>
  </si>
  <si>
    <t xml:space="preserve">01-41431020987-431071-04-2310-000-000-0000000-00000-0-11-11AA01-0000 </t>
  </si>
  <si>
    <t>PERMISO PARA LA PREST DEL SERV. DE LIMPI</t>
  </si>
  <si>
    <t>POR SERVICIOS DE PANTEONES</t>
  </si>
  <si>
    <t xml:space="preserve">01-41431030902-430201-04-2610-000-000-0000000-00000-0-11-11AA01-0000 </t>
  </si>
  <si>
    <t>SERVICIOS DE PANTEONES</t>
  </si>
  <si>
    <t>POR SERVICIOS DE RASTRO</t>
  </si>
  <si>
    <t xml:space="preserve">01-41431040903-430301-04-2610-000-000-0000000-00000-0-11-11AA01-0000 </t>
  </si>
  <si>
    <t>SERVICIOS DE RASTRO</t>
  </si>
  <si>
    <t>04</t>
  </si>
  <si>
    <t>POR SERVICIOS DE SEGURIDAD PÚBLICA</t>
  </si>
  <si>
    <t xml:space="preserve">01-41431050904-430401-04-1512-000-000-0000000-00000-0-11-11AA01-0000 </t>
  </si>
  <si>
    <t>SERVICIOS EXTRAORDINARIOS DE POLICIA</t>
  </si>
  <si>
    <t xml:space="preserve">01-41431010905-431005-04-1512-000-000-0000000-00000-0-11-11AA01-0000 </t>
  </si>
  <si>
    <t xml:space="preserve">01-41431050906-430402-04-1512-000-000-0000000-00000-0-11-11AA01-0000 </t>
  </si>
  <si>
    <t>SERVICIOS DE SEGURIDAD PUBLICA A ESTABL</t>
  </si>
  <si>
    <t xml:space="preserve">01-41431050970-430403-04-1512-000-000-0000000-00000-0-11-11AA01-0000 </t>
  </si>
  <si>
    <t>CERTIFICACION DE REQUISITOS A EMPRESAS D</t>
  </si>
  <si>
    <t xml:space="preserve">01-41431050976-430404-04-1215-000-000-0000000-00000-0-11-11AA01-0000 </t>
  </si>
  <si>
    <t>SERVICIO EXTRAORDINARIO DE PERSONAL DE APOYO INSPECTOR.</t>
  </si>
  <si>
    <t>05</t>
  </si>
  <si>
    <t>POR SERVICIOS DE TRANSPORTE PÚBLICO</t>
  </si>
  <si>
    <t xml:space="preserve">01-41431060800-430501-04-2410-000-000-0000000-00000-0-11-11AA01-0000 </t>
  </si>
  <si>
    <t>USO DE ESTACIONES DE TRANSFERENCIA</t>
  </si>
  <si>
    <t xml:space="preserve">01-41431060907-430505-04-2410-000-000-0000000-00000-0-11-11AA01-0000 </t>
  </si>
  <si>
    <t>SERVICIOS DE TRANSPORTE PUBLICO URBANO Y</t>
  </si>
  <si>
    <t xml:space="preserve">01-41431060908-430506-04-2410-000-000-0000000-00000-0-11-11AA01-0000 </t>
  </si>
  <si>
    <t>SERVICIOS DE TRANSPORTE PUBLICO MODIF. H</t>
  </si>
  <si>
    <t xml:space="preserve">01-41431060909-430507-04-2410-000-000-0000000-00000-0-11-11AA01-0000 </t>
  </si>
  <si>
    <t>SERVICIOS DE TRANSPORTE PUBLICO PERMISOS</t>
  </si>
  <si>
    <t>06</t>
  </si>
  <si>
    <t>POR SERVICIOS DE TRÁNSITO Y VIALIDAD</t>
  </si>
  <si>
    <t xml:space="preserve">01-41431070910-430603-04-1513-000-000-0000000-00000-0-11-11AA01-0000 </t>
  </si>
  <si>
    <t>SERVICIOS EXTRAORDINARIOS DE TRANSITO</t>
  </si>
  <si>
    <t xml:space="preserve">01-41431071022-430606-04-2410-000-000-0000000-00000-0-11-11AA01-0000 </t>
  </si>
  <si>
    <t>ESTUDIO TECNICO IMPACTO VIAL</t>
  </si>
  <si>
    <t>07</t>
  </si>
  <si>
    <t>POR SERVICIOS DE ESTACIONAMIENTO</t>
  </si>
  <si>
    <t xml:space="preserve">01-41431080911-430701-04-1314-000-000-0000000-00000-0-11-11AA01-0000 </t>
  </si>
  <si>
    <t>ESTACIONAMIENTO FUNDADORES</t>
  </si>
  <si>
    <t xml:space="preserve">01-41431080912-430701-04-1314-000-000-0000000-00000-0-11-11AA01-0000 </t>
  </si>
  <si>
    <t>ESTACIONAMIENTO MARIANO ESCOBEDO</t>
  </si>
  <si>
    <t xml:space="preserve">01-41431080913-430701-04-1314-000-000-0000000-00000-0-11-11AA01-0000 </t>
  </si>
  <si>
    <t>ESTACIONAMIENTO JUAREZ</t>
  </si>
  <si>
    <t xml:space="preserve">01-41431080914-430701-04-1314-000-000-0000000-00000-0-11-11AA01-0000 </t>
  </si>
  <si>
    <t>ESTACIONAMIENTO TLACUACHE</t>
  </si>
  <si>
    <t xml:space="preserve">01-41431080915-430701-04-1314-000-000-0000000-00000-0-11-11AA01-0000 </t>
  </si>
  <si>
    <t>ESTACIONAMIENTO ALDAMA</t>
  </si>
  <si>
    <t>PENSION ESTACIONAMIENTO ALDAMA</t>
  </si>
  <si>
    <t xml:space="preserve">01-41431080917-430702-04-1314-000-000-0000000-00000-0-11-11AA01-0000 </t>
  </si>
  <si>
    <t>PENSION ESTACIONAMIENTO FUNDADORES</t>
  </si>
  <si>
    <t xml:space="preserve">01-41431080918-430702-04-1314-000-000-0000000-00000-0-11-11AA01-0000 </t>
  </si>
  <si>
    <t>PENSION ESTACIONAMIENTO MARIANO ESCOBEDO</t>
  </si>
  <si>
    <t>PENSION ESTACIONAMIENTO TLACUACHE</t>
  </si>
  <si>
    <t>08</t>
  </si>
  <si>
    <t>POR SERVICIOS DE SALUD</t>
  </si>
  <si>
    <t xml:space="preserve">01-41431090920-430801-04-2610-000-000-0000000-00000-0-11-11AA01-0000 </t>
  </si>
  <si>
    <t>EXAMENES MEDICOS</t>
  </si>
  <si>
    <t xml:space="preserve">01-41431090921-430802-04-2610-000-000-0000000-00000-0-11-11AA01-0000 </t>
  </si>
  <si>
    <t>SERVICIOS CENTRO ANTIRRABICO</t>
  </si>
  <si>
    <t xml:space="preserve">01-41431090922-430803-04-2610-000-000-0000000-00000-0-11-11AA01-0000 </t>
  </si>
  <si>
    <t>CONSULTA DENTAL SALUD MPAL.</t>
  </si>
  <si>
    <t>CONSULTA MEDICA</t>
  </si>
  <si>
    <t>09</t>
  </si>
  <si>
    <t>POR SERVICIOS DE PROTECCIÓN CIVIL</t>
  </si>
  <si>
    <t xml:space="preserve">01-41431100924-430903-04-1514-000-000-0000000-00000-0-11-11AA01-0000 </t>
  </si>
  <si>
    <t>DICTÁMENES DE PROTECCION CIVIL</t>
  </si>
  <si>
    <t xml:space="preserve">01-41431100925-430904-04-1514-000-000-0000000-00000-0-11-11AA01-0000 </t>
  </si>
  <si>
    <t>SIMULACROS PROTECCION CIVIL</t>
  </si>
  <si>
    <t xml:space="preserve">01-41431100926-430905-04-1514-000-000-0000000-00000-0-11-11AA01-0000 </t>
  </si>
  <si>
    <t>SERVICIOS EXTRAORDINARIOS DE PROTECCION</t>
  </si>
  <si>
    <t>POR SERVICIOS DE OBRA PÚBLICA Y DESARROLLO URBANO</t>
  </si>
  <si>
    <t xml:space="preserve">01-41431110927-431001-04-2010-000-000-0000000-00000-0-11-11AA01-0000 </t>
  </si>
  <si>
    <t>ALINEAMIENTO Y NUMERO OFICIAL</t>
  </si>
  <si>
    <t xml:space="preserve">01-41431110928-431002-04-2010-000-000-0000000-00000-0-11-11AA01-0000 </t>
  </si>
  <si>
    <t>ALINEAMIENTO Y NUMERO OFICIAL PREDIOS MA</t>
  </si>
  <si>
    <t xml:space="preserve">01-41431110929-431003-04-2010-000-000-0000000-00000-0-11-11AA01-0000 </t>
  </si>
  <si>
    <t>INSTALACION DE TERRAZAS MOVILES</t>
  </si>
  <si>
    <t xml:space="preserve">01-41431110930-431004-04-2010-000-000-0000000-00000-0-11-11AA01-0000 </t>
  </si>
  <si>
    <t>LICENCIA DE CONSTRUCCION, REGULARIZACION</t>
  </si>
  <si>
    <t xml:space="preserve">01-41431110931-431005-04-1314-000-000-0000000-00000-0-11-11AA01-0000 </t>
  </si>
  <si>
    <t>FACTIBILIDAD DE ASENTAMIENTO DE CONSTRUC</t>
  </si>
  <si>
    <t>PERITAJE DE EVALUACION DE RIESGOS</t>
  </si>
  <si>
    <t>DICTAMEN PRELIMINAR DE USOS DE SUELO Y F</t>
  </si>
  <si>
    <t xml:space="preserve">01-41431110934-431008-04-2010-000-000-0000000-00000-0-11-11AA01-0000 </t>
  </si>
  <si>
    <t>LICENCIA DE USO DE SUELO</t>
  </si>
  <si>
    <t xml:space="preserve">01-41431110935-431009-04-2010-000-000-0000000-00000-0-11-11AA01-0000 </t>
  </si>
  <si>
    <t>CERTIFICACIÓN DE NUMERO OFICIAL</t>
  </si>
  <si>
    <t xml:space="preserve">01-41431110936-431010-04-2010-000-000-0000000-00000-0-11-11AA01-0000 </t>
  </si>
  <si>
    <t>CERTIFICACION DE TERMINACION DE OBRA</t>
  </si>
  <si>
    <t xml:space="preserve">01-41431110937-431011-04-2010-000-000-0000000-00000-0-11-11AA01-0000 </t>
  </si>
  <si>
    <t>DICTAMEN DE FACTIBILIDAD PARA DIVIDIR O</t>
  </si>
  <si>
    <t>ESTUDIO TECNICO FACTIBILIDAD. DE USO DE</t>
  </si>
  <si>
    <t xml:space="preserve">01-41431110939-431013-04-2510-000-000-0000000-00000-0-11-11AA01-0000 </t>
  </si>
  <si>
    <t>LICENCIA CONSTRUCCION EN LA VIA PUBLICA</t>
  </si>
  <si>
    <t>01-41431110940-431034-04-2510-000-000-0000000-00000-0-11-11AA01-0000</t>
  </si>
  <si>
    <t>CERTIFICIACIÓN DE TERMINACIÓN DE OBRA</t>
  </si>
  <si>
    <t xml:space="preserve">01-41431110944-431014-04-2010-000-000-0000000-00000-0-11-11AA01-0000 </t>
  </si>
  <si>
    <t>LICENCIA DE FACTIBILIDAD DE USOS DE SUEL</t>
  </si>
  <si>
    <t xml:space="preserve">01-41431110949-431015-04-2010-000-000-0000000-00000-0-11-11AA01-0000 </t>
  </si>
  <si>
    <t>POR SUPERVISION DE OBRA</t>
  </si>
  <si>
    <t xml:space="preserve">01-41431111004-431016-04-2010-000-000-0000000-00000-0-11-11AA01-0000 </t>
  </si>
  <si>
    <t>PUS SARE</t>
  </si>
  <si>
    <t>PERMISO DE DIVISION O FUSION</t>
  </si>
  <si>
    <t xml:space="preserve">01-41431111021-431077-04-2010-000-000-0000000-00000-0-11-11AA01-0000 </t>
  </si>
  <si>
    <t>PERMISO INSTAL. ANTENAS E INFRAEST. TELECOMUNICACIONES</t>
  </si>
  <si>
    <t>POR SERVICIOS CATASTRALES Y PRÁCTICAS DE AVALÚOS</t>
  </si>
  <si>
    <t xml:space="preserve">01-41431120941-431101-04-1314-000-000-0000000-00000-0-11-11AA01-0000 </t>
  </si>
  <si>
    <t>AVALUOS DE INMUEBLES</t>
  </si>
  <si>
    <t>CONSULTA REMOTA VIA INTERNET</t>
  </si>
  <si>
    <t xml:space="preserve">01-41431120943-431104-04-1314-000-000-0000000-00000-0-11-11AA01-0000 </t>
  </si>
  <si>
    <t>FOLIO GENERADO EN LA REVISION DE AVALUO</t>
  </si>
  <si>
    <t>POR SERVICIOS EN MATERIA DE FRACCIONAMIENTOS Y CONDOMINIOS</t>
  </si>
  <si>
    <t xml:space="preserve">01-41431130945-431203-04-2010-000-000-0000000-00000-0-11-11AA01-0000 </t>
  </si>
  <si>
    <t>REVISION DE PROYECTOS DE FRACCIONAMIENTO</t>
  </si>
  <si>
    <t xml:space="preserve">01-41431130946-431039-04-2010-000-000-0000000-00000-0-11-11AA01-0000 </t>
  </si>
  <si>
    <t>AUTORIZACION DE TRAZA</t>
  </si>
  <si>
    <t xml:space="preserve">01-41431130947-431206-04-2010-000-000-0000000-00000-0-11-11AA01-0000 </t>
  </si>
  <si>
    <t>REVISION DE PROYECTOS EJECUTIVOS</t>
  </si>
  <si>
    <t xml:space="preserve">01-41431130948-431207-04-2010-000-000-0000000-00000-0-11-11AA01-0000 </t>
  </si>
  <si>
    <t>POR AUTORIZACION DE SECCIONAMIENTO, MODI</t>
  </si>
  <si>
    <t>POR LA EXPEDICIÓN DE LICENCIAS O PERMISOS PARA EL ESTABLECIMIENTO DE ANUNCIOS</t>
  </si>
  <si>
    <t xml:space="preserve">01-41431140950-431301-04-2010-000-000-0000000-00000-0-11-11AA01-0000 </t>
  </si>
  <si>
    <t>LICENCIA PARA EL ESTABLECIMIENTO DE ANUN</t>
  </si>
  <si>
    <t>POR ANUNCIO MOVIL O TEMPORAL</t>
  </si>
  <si>
    <t xml:space="preserve">01-41431140952-431303-04-2010-000-000-0000000-00000-0-11-11AA01-0000 </t>
  </si>
  <si>
    <t>POR CONSTANCIA DE VALIDACION PARA ANUNCI</t>
  </si>
  <si>
    <t xml:space="preserve">01-41431140953-431076-04-1314-000-000-0000000-00000-0-11-11AA01-0000 </t>
  </si>
  <si>
    <t>POR INFLABLE</t>
  </si>
  <si>
    <t xml:space="preserve">01-41431140954-431305-04-2410-000-000-0000000-00000-0-11-11AA01-0000 </t>
  </si>
  <si>
    <t>ANUNCIOS COLOCADOS EN VEHICULOS DE SERVI</t>
  </si>
  <si>
    <t xml:space="preserve">01-41431140955-431046-04-2310-000-000-0000000-00000-0-11-11AA01-0000 </t>
  </si>
  <si>
    <t>POR DIFUSION FONETICA DE PUBLICIDAD EN V</t>
  </si>
  <si>
    <t>FACTIBILIDAD DE PERMISO DE ANUNCIO</t>
  </si>
  <si>
    <t>PERMISO Y RATIFICACION DE ANUNCIO</t>
  </si>
  <si>
    <t>POR LA EXPEDICIÓN DE PERMISOS EVENTUALES PARA LA VENTA DE BEBIDAS ALCOHÓLICAS</t>
  </si>
  <si>
    <t>DAR DE BAJA EN CRI Y PONER EN PRODUCTOS</t>
  </si>
  <si>
    <t xml:space="preserve">01-41431150956-431047-04-1215-000-000-0000000-00000-0-11-11AA01-0000 </t>
  </si>
  <si>
    <t>PERMISO EVENTUAL PARA LA VENTA DE BEBIDA</t>
  </si>
  <si>
    <t>01-41431151372-431402-04-1215-000-000-0000000-00000-0-11-11AA01-0000</t>
  </si>
  <si>
    <t>POR CADA HORA DE AMPLIACION DE HORARIO</t>
  </si>
  <si>
    <t>POR SERVICIOS EN MATERIA AMBIENTAL</t>
  </si>
  <si>
    <t xml:space="preserve">01-41431160958-431028-04-2310-000-000-0000000-00000-0-11-11AA01-0000 </t>
  </si>
  <si>
    <t>DICTAMEN POR EVALUACION DE IMPACTO AMBIE</t>
  </si>
  <si>
    <t xml:space="preserve">01-41431160959-431050-04-2310-000-000-0000000-00000-0-11-11AA01-0000 </t>
  </si>
  <si>
    <t>TRAMITE DE ESTUDIO DE RIESGO</t>
  </si>
  <si>
    <t xml:space="preserve">01-41431160960-431051-04-2310-000-000-0000000-00000-0-11-11AA01-0000 </t>
  </si>
  <si>
    <t>LICENCIA AMBIENTAL DE FUNCIONAMIENTO Y C</t>
  </si>
  <si>
    <t xml:space="preserve">01-41431160961-431052-04-2310-000-000-0000000-00000-0-11-11AA01-0000 </t>
  </si>
  <si>
    <t>PERMISO DE PODA Y TRASPLANTE DE ARBOLES</t>
  </si>
  <si>
    <t xml:space="preserve">01-41431160962-431053-04-2310-000-000-0000000-00000-0-11-11AA01-0000 </t>
  </si>
  <si>
    <t>PERMISO DE TALA URBANA DE ARBOLES</t>
  </si>
  <si>
    <t xml:space="preserve">01-41431160979-431067-04-2310-000-000-0000000-00000-0-11-11AA01-0000 </t>
  </si>
  <si>
    <t>AUTORIZACION DEL PRO. DE RED. DE EMISION D</t>
  </si>
  <si>
    <t xml:space="preserve">01-41431160980-431073-04-2310-000-000-0000000-00000-0-11-11AA01-0000 </t>
  </si>
  <si>
    <t>PERMISO DE OP. DE DISP. EMISORES DE LUZ</t>
  </si>
  <si>
    <t>AUTORIZACION PRO. DE REM. DE SITIO CONTAMINADO CON RESIDUOS</t>
  </si>
  <si>
    <t xml:space="preserve">01-41431160982-431068-04-2310-000-000-0000000-00000-0-11-11AA01-0000 </t>
  </si>
  <si>
    <t>RENOVACIÓN DE AUT. PRO. DE REM. DE SITIO</t>
  </si>
  <si>
    <t xml:space="preserve">01-41431160983-431069-04-2310-000-000-0000000-00000-0-11-11AA01-0000 </t>
  </si>
  <si>
    <t>AUTORIZACIÓN CENTRO DE ACOPIO DE RESIDUO</t>
  </si>
  <si>
    <t>RENOVACION DE AUT. CENTRO DE ACOPIO DE RESIDUOS SOLIDOS URBANOS</t>
  </si>
  <si>
    <t>PERMISO DE RECICLAJE DE RESIDUOS SOLIDOS URBANOS</t>
  </si>
  <si>
    <t>01-41431161390-431506-04-2310-000-000-0000000-00000-0-11-11AA01-0000</t>
  </si>
  <si>
    <t>TALAS DE ARBOLES Y TRASPLANTES</t>
  </si>
  <si>
    <t>POR LA EXPEDICIÓN DE DOCUMENTOS, TALES COMO: CONSTANCIAS, CERTIFICADOS, CERTIFICACIONES, CARTAS, ENTRE OTROS</t>
  </si>
  <si>
    <t xml:space="preserve">01-41431170963-431601-04-1314-000-000-0000000-00000-0-11-11AA01-0000 </t>
  </si>
  <si>
    <t>CONSTANCIAS DE INSCRIPCION O NO INSCRIPC</t>
  </si>
  <si>
    <t xml:space="preserve">01-41431170964-431602-04-1314-000-000-0000000-00000-0-11-11AA01-0000 </t>
  </si>
  <si>
    <t>CONSTANCIAS DE EXISTENCIA O NO EXISTENCI</t>
  </si>
  <si>
    <t xml:space="preserve">01-41431170965-431056-04-5051-000-000-0000000-00000-0-11-11AA01-0000 </t>
  </si>
  <si>
    <t>CONSTANCIA DE NO ADEUDO DE OBRAS POR COO</t>
  </si>
  <si>
    <t xml:space="preserve">01-41431170966-431057-04-1210-000-000-0000000-00000-0-11-11AA01-0000 </t>
  </si>
  <si>
    <t>CERTIFICACIONES</t>
  </si>
  <si>
    <t>EXPEDICION DE CONSTANCIA CERTIFICADA DE</t>
  </si>
  <si>
    <t xml:space="preserve">01-41431170968-431607-04-1314-000-000-0000000-00000-0-11-11AA01-0000 </t>
  </si>
  <si>
    <t>CONSTANCIAS EXPEDIDAS POR LAS DEPENDENCI</t>
  </si>
  <si>
    <t xml:space="preserve">01-41431170969-431610-04-1314-000-000-0000000-00000-0-11-11AA01-0000 </t>
  </si>
  <si>
    <t>EXPEDICION DE CONSTANCIA DE NO INFRACCIO</t>
  </si>
  <si>
    <t xml:space="preserve">01-41431170974-431612-04-1314-000-000-0000000-00000-0-11-11AA01-0000 </t>
  </si>
  <si>
    <t>REVISION DE TRAMITES Y CORRECCION DE DATOS PADRON INMOBILIARIO</t>
  </si>
  <si>
    <t xml:space="preserve">01-41431170975-431611-04-1314-000-000-0000000-00000-0-11-11AA01-0000 </t>
  </si>
  <si>
    <t>CERTIFACION DE TRAMITES PADRON INMOBILIA</t>
  </si>
  <si>
    <t>SOLICITUD DE COPIA SIMPLE O CERTIFICADA</t>
  </si>
  <si>
    <t xml:space="preserve">01-41431171023-431613-04-1521-000-000-0000000-00000-0-11-11AA01-0000 </t>
  </si>
  <si>
    <t>CONSUL. ANTECED. O FALTAS ADMIN. RESP. EMPRES. P. OPER. O VIG.</t>
  </si>
  <si>
    <t>POR PAGO DE CONCESIÓN, TRASPASO, CAMBIOS DE GIROS EN LOS MERCADOS PÚBLICOS MUNICIPALES</t>
  </si>
  <si>
    <t>POR SERVICIOS DE ALUMBRADO PÚBLICO</t>
  </si>
  <si>
    <t xml:space="preserve">01-41431190972-431801-04-2510-000-000-0000000-00000-0-11-11AA01-0000 </t>
  </si>
  <si>
    <t>SERVICIO DE ALUMBRADO</t>
  </si>
  <si>
    <t>POR SERVICIO DE AGUA POTABLE DRENAJE Y ALCANTARILLADO</t>
  </si>
  <si>
    <t>POR SERVICIOS DE CULTURA (CASAS DE CULTURA)</t>
  </si>
  <si>
    <t>POR SERVICIOS DE ASISTENCIA SOCIAL</t>
  </si>
  <si>
    <t>POR SERVICIOS DE JUVENTUD Y DEPORTE</t>
  </si>
  <si>
    <t>POR SERVICIOS QUE PRESTA DEPARTAMENTO/PATRONATO DE LA FERIA</t>
  </si>
  <si>
    <t>OTROS DERECHOS</t>
  </si>
  <si>
    <t xml:space="preserve">01-41491021151-452003-04-1314-000-000-0000000-00000-0-11-11AA01-0000 </t>
  </si>
  <si>
    <t>01-41491021118-451009-04-1314-000-000-0000000-00000-0-11-11AA01-0000</t>
  </si>
  <si>
    <t>ACTUALIZACION DE CREDITO FISCAL DERECHOS</t>
  </si>
  <si>
    <t>ACCESORIOS DE DERECHO</t>
  </si>
  <si>
    <t xml:space="preserve">01-41441021101-451003-04-1314-000-000-0000000-00000-0-11-11AA01-0000 </t>
  </si>
  <si>
    <t>RECARGOS POR DERECHOS</t>
  </si>
  <si>
    <t xml:space="preserve">01-41441021102-451004-04-1314-000-000-0000000-00000-0-11-11AA01-0000 </t>
  </si>
  <si>
    <t>RECARGOS DE TRANSPORTE PUBLICO MUNICIPAL</t>
  </si>
  <si>
    <t xml:space="preserve">01-41441021103-451005-04-1314-000-000-0000000-00000-0-11-11AA01-0000 </t>
  </si>
  <si>
    <t>RECARGOS PENSIÓN ESTACIONAMIENTO</t>
  </si>
  <si>
    <t xml:space="preserve">01-41441021104-451006-04-1314-000-000-0000000-00000-0-11-11AA01-0000 </t>
  </si>
  <si>
    <t>RECARGOS POLICÍA AUXILIAR</t>
  </si>
  <si>
    <t>RECARGOS FISCALIZACION</t>
  </si>
  <si>
    <t>RECARGOS POR EJECUCION</t>
  </si>
  <si>
    <t xml:space="preserve">01-41441021107-451008-04-1314-000-000-0000000-00000-0-11-11AA01-0000 </t>
  </si>
  <si>
    <t>RECARGOS DE ALUMBRADO PÚBLICO</t>
  </si>
  <si>
    <t xml:space="preserve">01-41441031110-452004-04-1314-000-000-0000000-00000-0-11-11AA01-0000 </t>
  </si>
  <si>
    <t>GASTOS DE EJECUCION ALUMBRADO</t>
  </si>
  <si>
    <t>ACTUALIZACIÓN</t>
  </si>
  <si>
    <t>DERECHOS NO COMP_EN_LA_LEY_DE_INGR_VIG_, CAUS_EN_EJER_FIS_ANT_PEN_DE_LIQ_O PAGO</t>
  </si>
  <si>
    <t>PRODUCTOS</t>
  </si>
  <si>
    <t>CAPITALES Y VALORES</t>
  </si>
  <si>
    <t xml:space="preserve">01-41511021407-511001-04-1311-000-000-0000000-00000-0-11-11AA01-0000 </t>
  </si>
  <si>
    <t>INTERESES POR INVERSIONES</t>
  </si>
  <si>
    <t>USO Y ARRENDAMIENTO DE BIENES MUEBLES E INMUEBLES PROPIEDAD DEL MUNICIPIO CON PARTICULARES</t>
  </si>
  <si>
    <t xml:space="preserve">01-41511030801-512004-04-2111-000-000-0000000-00000-0-11-11AA01-0000 </t>
  </si>
  <si>
    <t>CONCESIÓN DE SANITARIOS</t>
  </si>
  <si>
    <t xml:space="preserve">01-41511031364-512005-04-1315-000-000-0000000-00000-0-11-11AA01-0000 </t>
  </si>
  <si>
    <t>ARRENDAMIENTO DE PROPIEDADES MUNICIPALES</t>
  </si>
  <si>
    <t xml:space="preserve">01-41511031406-519037-04-1314-000-000-0000000-00000-0-11-11AA01-0000 </t>
  </si>
  <si>
    <t>POR ACCESO A SANITARIOS EX ESTACIONAMIEN</t>
  </si>
  <si>
    <t xml:space="preserve">01-41511031409-519039-04-2111-000-000-0000000-00000-0-11-11AA01-0000 </t>
  </si>
  <si>
    <t>POR ACCESO A SANITARIOS MERCADO COMONFOR</t>
  </si>
  <si>
    <t>FORMAS VALORADAS</t>
  </si>
  <si>
    <t xml:space="preserve">01-41511041351-513001-04-2010-000-000-0000000-00000-0-11-11AA01-0000 </t>
  </si>
  <si>
    <t>VENTA DE FORMAS VALORADAS DESARROLLO URB</t>
  </si>
  <si>
    <t xml:space="preserve">01-41511041352-513001-04-1215-000-000-0000000-00000-0-11-11AA01-0000 </t>
  </si>
  <si>
    <t>VENTA DE FORMATOS PERMISOS DE FISCALIZAC</t>
  </si>
  <si>
    <t xml:space="preserve">01-41511041353-513001-04-1314-000-000-0000000-00000-0-11-11AA01-0000 </t>
  </si>
  <si>
    <t>VENTA DE FORMAS VALORADAS DE IMPUESTOS I</t>
  </si>
  <si>
    <t>VENTA DE FORMAS VALORADAS MERCADOS</t>
  </si>
  <si>
    <t>POR SERVICIOS DE TRÁMITE CON DEPENDENCIAS FEDERALES</t>
  </si>
  <si>
    <t>POR SERVICIOS EN MATERIA DE ACCESO A LA INFORMACIÓN PÚBLICA</t>
  </si>
  <si>
    <t xml:space="preserve">01-41511050971-514007-04-4010-000-000-0000000-00000-0-11-11AA01-0000 </t>
  </si>
  <si>
    <t>SERVICIOS EN MATERIA DE ACCESO A LA INFO</t>
  </si>
  <si>
    <t>ENAJENACIÓN DE BIENES MUEBLES</t>
  </si>
  <si>
    <t>ENAJENACIÓN DE BIENES INMUEBLES</t>
  </si>
  <si>
    <t xml:space="preserve">01-41511071365-519052-04-1315-000-000-0000000-00000-0-11-11AA01-0000 </t>
  </si>
  <si>
    <t>ENAJENACION DE BIENES INMUEBLES MUNICIPA</t>
  </si>
  <si>
    <t>OTROS PRODUCTOS</t>
  </si>
  <si>
    <t xml:space="preserve">01-41511080802-517003-04-2111-000-000-0000000-00000-0-11-11AA01-0000 </t>
  </si>
  <si>
    <t>SANITARIOS EN LOS MERCADOS</t>
  </si>
  <si>
    <t>01-41511011355-519051-04-1314-000-000-0000000-00000-0-11-11AA01-0000</t>
  </si>
  <si>
    <t>INSCRIPCION AL PADRON DE IMPUESTOS INMOB</t>
  </si>
  <si>
    <t xml:space="preserve">01-41511081356-517004-04-1315-000-000-0000000-00000-0-11-11AA01-0000 </t>
  </si>
  <si>
    <t>INSCRIPCION AL PADRON MUNICIPAL DE PROVE</t>
  </si>
  <si>
    <t xml:space="preserve">01-41511081357-519005-04-2510-000-000-0000000-00000-0-11-11AA01-0000 </t>
  </si>
  <si>
    <t>INSCRIP AL PADRON MUN DE CONTRATISTAS</t>
  </si>
  <si>
    <t xml:space="preserve">01-41511081358-517004-04-2010-000-000-0000000-00000-0-11-11AA01-0000 </t>
  </si>
  <si>
    <t>INSCRIPCION AL PADRON PERITOS URBANOS Y</t>
  </si>
  <si>
    <t xml:space="preserve">01-41511081415-517004-04-1314-000-000-0000000-00000-0-11-11AA01-0000 </t>
  </si>
  <si>
    <t>INSCRIPCIÓN PADRÓN PERITOS Y AUXILIARES</t>
  </si>
  <si>
    <t xml:space="preserve">01-41511081360-517005-04-2510-000-000-0000000-00000-0-11-11AA01-0000 </t>
  </si>
  <si>
    <t>VENTA DE BASES PARA LICITACION POR OBRA</t>
  </si>
  <si>
    <t xml:space="preserve">01-41511081361-517005-04-1315-000-000-0000000-00000-0-11-11AA01-0000 </t>
  </si>
  <si>
    <t>VENTA DE BASES PARA LICITACION DE ADQUIS</t>
  </si>
  <si>
    <t xml:space="preserve">01-41511081363-517006-04-1315-000-000-0000000-00000-0-11-11AA01-0000 </t>
  </si>
  <si>
    <t>VENTA DE DESECHOS</t>
  </si>
  <si>
    <t>ALMACENAJE O GUARDA DE BIENES MUEBLES</t>
  </si>
  <si>
    <t xml:space="preserve">01-41511081367-517008-04-1314-000-000-0000000-00000-0-11-11AA01-0000 </t>
  </si>
  <si>
    <t>REPOSICION O EXTRAVIO DE TARJETAS PARA E</t>
  </si>
  <si>
    <t xml:space="preserve">01-41511081368-517009-04-1314-000-000-0000000-00000-0-11-11AA01-0000 </t>
  </si>
  <si>
    <t>POR ACCESO A SANITARIOS PLAZA EXPIATORIO</t>
  </si>
  <si>
    <t xml:space="preserve">01-41511081369-517009-04-1314-000-000-0000000-00000-0-11-11AA01-0000 </t>
  </si>
  <si>
    <t>POR ACCESO A SANITARIOS JARDIN SAN JUAN</t>
  </si>
  <si>
    <t xml:space="preserve">01-41511081370-517010-04-1314-000-000-0000000-00000-0-11-11AA01-0000 </t>
  </si>
  <si>
    <t>POR SERVICIOS DE MENSAJERIA</t>
  </si>
  <si>
    <t xml:space="preserve">01-41511081371-517011-04-1215-000-000-0000000-00000-0-11-11AA01-0000 </t>
  </si>
  <si>
    <t>PERMISO PARA LA PRESENTACION DE ESPECTAC</t>
  </si>
  <si>
    <t xml:space="preserve">01-41511081373-517012-04-1215-000-000-0000000-00000-0-11-11AA01-0000 </t>
  </si>
  <si>
    <t>PERMISOS PARA LA CELEBRACION DE EVENTOS</t>
  </si>
  <si>
    <t xml:space="preserve">01-41511081374-517013-04-1215-000-000-0000000-00000-0-11-11AA01-0000 </t>
  </si>
  <si>
    <t>PERMISO PARA LA INSTALACION Y FUNCIONAMI</t>
  </si>
  <si>
    <t xml:space="preserve">01-41511081375-517014-04-1513-000-000-0000000-00000-0-11-11AA01-0000 </t>
  </si>
  <si>
    <t>POR SERVICIOS DE GRUA MUNICIPAL</t>
  </si>
  <si>
    <t xml:space="preserve">01-41511081376-517015-04-1513-000-000-0000000-00000-0-11-11AA01-0000 </t>
  </si>
  <si>
    <t>POR SERVICIOS DE PENSION MUNICIPAL</t>
  </si>
  <si>
    <t xml:space="preserve">01-41511081377-517016-04-2111-000-000-0000000-00000-0-11-11AA01-0000 </t>
  </si>
  <si>
    <t>OCUPACION Y USO DE LA VIA PUBLICA DE COM</t>
  </si>
  <si>
    <t xml:space="preserve">01-41511081378-517017-04-2111-000-000-0000000-00000-0-11-11AA01-0000 </t>
  </si>
  <si>
    <t>CEDULA DE EMPADRONAMIENTO</t>
  </si>
  <si>
    <t xml:space="preserve">01-41511081379-517018-04-2111-000-000-0000000-00000-0-11-11AA01-0000 </t>
  </si>
  <si>
    <t>PERMISOS DE LAS FESTIVIDADES EN VIA PUBL</t>
  </si>
  <si>
    <t>PERMISOS DE FESTIVIDADE EN TIANGUIS</t>
  </si>
  <si>
    <t xml:space="preserve">01-41511081381-517020-04-2111-000-000-0000000-00000-0-11-11AA01-0000 </t>
  </si>
  <si>
    <t>POR LA AUTORIZACION PARA EL FUNCIONAMIEN</t>
  </si>
  <si>
    <t>LICENCIA DE FUNCIONAMIENTO PARA LOCAL Y</t>
  </si>
  <si>
    <t>REFRENDO ANUAL DE LICENCIA DE FUNCIONAMI</t>
  </si>
  <si>
    <t>REPOSICION DE CEDULA DE EMPADRONAMIENTO</t>
  </si>
  <si>
    <t>PERMISOS EN FESTIVIDADES DE MERCADOS PUB</t>
  </si>
  <si>
    <t>PERMISO POR CAMBIO DE GIRO</t>
  </si>
  <si>
    <t xml:space="preserve">01-41511081388-517026-04-2310-000-000-0000000-00000-0-11-11AA01-0000 </t>
  </si>
  <si>
    <t>PODAS DE ARBOLES 3 A 6 MTS</t>
  </si>
  <si>
    <t>PODA DE PALMAL DE 8.5 A 12.5 M</t>
  </si>
  <si>
    <t>TRITURACION DE PRODUCTO DE TALA</t>
  </si>
  <si>
    <t xml:space="preserve">01-41511081392-517029-04-2310-000-000-0000000-00000-0-11-11AA01-0000 </t>
  </si>
  <si>
    <t>VENTA DE PLANTA DEL VIVERO</t>
  </si>
  <si>
    <t>VENTA DE ARBOL DE MAS DE 2 MTS</t>
  </si>
  <si>
    <t xml:space="preserve">01-41511081394-517031-04-2310-000-000-0000000-00000-0-11-11AA01-0000 </t>
  </si>
  <si>
    <t>RENTA DE PALAPAS VIVERO MUNICIPAL</t>
  </si>
  <si>
    <t xml:space="preserve">01-41511081395-517032-04-2310-000-000-0000000-00000-0-11-11AA01-0000 </t>
  </si>
  <si>
    <t>ACCESO AL AREA DE JUEGOS INFANTILES EN E</t>
  </si>
  <si>
    <t>POR EL USO DE INVERNADERO PARA CAPACITAC</t>
  </si>
  <si>
    <t xml:space="preserve">01-41511081397-517034-04-2610-000-000-0000000-00000-0-11-11AA01-0000 </t>
  </si>
  <si>
    <t>POR LA VENTA DE HIELO RASTRO DE AVES</t>
  </si>
  <si>
    <t>POR LA INHUMACION DE CADAVARES EN PANTEO</t>
  </si>
  <si>
    <t xml:space="preserve">01-41511081399-517036-04-2610-000-000-0000000-00000-0-11-11AA01-0000 </t>
  </si>
  <si>
    <t>VISITAS GUIADAS A PANTEON SAN NICOLAS</t>
  </si>
  <si>
    <t>01-41511081401-519032-04-2510-000-000-0000000-00000-0-11-11AA01-0000</t>
  </si>
  <si>
    <t>CONVENIO USO VIA PUBLICA</t>
  </si>
  <si>
    <t xml:space="preserve">01-41511081402-517037-04-2510-000-000-0000000-00000-0-11-11AA01-0000 </t>
  </si>
  <si>
    <t>LIMPIEZA GRAFITTI, APLICACIÓN DE ANTIGRA</t>
  </si>
  <si>
    <t xml:space="preserve">01-41511081404-517038-04-1314-000-000-0000000-00000-0-11-11AA01-0000 </t>
  </si>
  <si>
    <t>COPIAS Y REPOSICIÓN DE DOCTOS.</t>
  </si>
  <si>
    <t xml:space="preserve">01-41511081405-517039-04-1314-000-000-0000000-00000-0-11-11AA01-0000 </t>
  </si>
  <si>
    <t xml:space="preserve">01-41511081408-517040-04-2210-000-000-0000000-00000-0-11-11AA01-0000 </t>
  </si>
  <si>
    <t>FORUM EDUCATIVO VOCACIONAL</t>
  </si>
  <si>
    <t xml:space="preserve">01-41511081410-517041-04-2010-000-000-0000000-00000-0-11-11AA01-0000 </t>
  </si>
  <si>
    <t>IMPRESIÓN DE PLANOS</t>
  </si>
  <si>
    <t xml:space="preserve">01-41511081411-517042-04-2010-000-000-0000000-00000-0-11-11AA01-0000 </t>
  </si>
  <si>
    <t>INSTALACION DE REDUCTORES DE VELOCIDAD</t>
  </si>
  <si>
    <t xml:space="preserve">01-41511081359-519007-04-2010-000-000-0000000-00000-0-11-11AA01-0000 </t>
  </si>
  <si>
    <t>REFRENDO AL PADRON PERITOS URBANOS Y PER</t>
  </si>
  <si>
    <t>REFRENDO AL PADRON DE PERITOS VALUADORES</t>
  </si>
  <si>
    <t xml:space="preserve">01-41511081413-517043-04-1314-000-000-0000000-00000-0-11-11AA01-0000 </t>
  </si>
  <si>
    <t>REFRENDO A DIFERENTES PADRONES MUNICIPAL</t>
  </si>
  <si>
    <t xml:space="preserve">01-41511081414-519043-04-2510-000-000-0000000-00000-0-11-11AA01-0000 </t>
  </si>
  <si>
    <t>UTILIZACION INSTALACION Y RETIRO DE CASE</t>
  </si>
  <si>
    <t xml:space="preserve">01-41511081416-517045-04-2111-000-000-0000000-00000-0-11-11AA01-0000 </t>
  </si>
  <si>
    <t>COMERCIANTES EN VIA PUBLICA TIANGUISTAS</t>
  </si>
  <si>
    <t xml:space="preserve">01-41511081419-517046-04-1815-000-000-0000000-00000-0-11-11AA01-0000 </t>
  </si>
  <si>
    <t>USO INSTALA PLAZA CIUD PRÁXEDIS GUERRERO</t>
  </si>
  <si>
    <t xml:space="preserve">01-41511081420-517047-04-1815-000-000-0000000-00000-0-11-11AA01-0000 </t>
  </si>
  <si>
    <t>USO INSTALA PLAZA CIUD GRISELDA ÁLVAREZ</t>
  </si>
  <si>
    <t xml:space="preserve">01-41511081422-511004-04-2010-000-000-0000000-00000-0-11-11AA01-0000 </t>
  </si>
  <si>
    <t xml:space="preserve">PERM USO TEMPORAL PLAZAS PUBLICAS                         </t>
  </si>
  <si>
    <t xml:space="preserve">01-41511081423-511005-04-2310-000-000-0000000-00000-0-11-11AA01-0000 </t>
  </si>
  <si>
    <t>VENTA DE RESIDUOS VALORIZABLES</t>
  </si>
  <si>
    <t xml:space="preserve">01-41511080978-517050-04-1815-000-000-0000000-00000-0-11-11AA01-0000 </t>
  </si>
  <si>
    <t>SERVICIOS DE PIPAS MUNICIPALES</t>
  </si>
  <si>
    <t>PRODUCTOS_NO_COMP_EN_LA_LEY_DE_ING_VIG_, CAUS_EN_EJER_FISC_ANT_PEN_DE_LIQ_O_PAGO</t>
  </si>
  <si>
    <t>APROVECHAMIENTOS</t>
  </si>
  <si>
    <t>BASES PARA LICITACIÓN Y MOVIMIENTOS PADRONES MUNICIPALES</t>
  </si>
  <si>
    <t>POR ARRASTRE Y PENSIÓN DE VEHÍCULOS INFRACCIONADOS</t>
  </si>
  <si>
    <t>DONATIVOS</t>
  </si>
  <si>
    <t xml:space="preserve">01-41691032102-613004-04-1314-000-000-0000000-00000-0-11-11AA01-0000 </t>
  </si>
  <si>
    <t xml:space="preserve">INDEMNIZACIONES </t>
  </si>
  <si>
    <t xml:space="preserve">01-41631021751-614001-04-2510-000-000-0000000-00000-0-11-11AA01-0000 </t>
  </si>
  <si>
    <t>POR DAÑOS EN VIA PUBLICA</t>
  </si>
  <si>
    <t xml:space="preserve">01-41631021752-614002-04-2510-000-000-0000000-00000-0-11-11AA01-0000 </t>
  </si>
  <si>
    <t>POR DAÑOS INSTALACIONES DE ALUMBRADO PUB</t>
  </si>
  <si>
    <t xml:space="preserve">01-41631021753-614003-04-1513-000-000-0000000-00000-0-11-11AA01-0000 </t>
  </si>
  <si>
    <t>POR DAÑOS SEGURIDAD VIAL</t>
  </si>
  <si>
    <t xml:space="preserve">01-41631021754-614004-04-2310-000-000-0000000-00000-0-11-11AA01-0000 </t>
  </si>
  <si>
    <t>POR DAÑOS A PARQUES Y JARDINES</t>
  </si>
  <si>
    <t xml:space="preserve">01-41631021755-613005-04-1512-000-000-0000000-00000-0-11-11AA01-0000 </t>
  </si>
  <si>
    <t>POR DAÑOS SEGURIDAD PUBLICA</t>
  </si>
  <si>
    <t xml:space="preserve">01-41631021756-614006-04-1512-000-000-0000000-00000-0-11-11AA01-0000 </t>
  </si>
  <si>
    <t>POR EQUIPOS EXTRAVIADOS</t>
  </si>
  <si>
    <t xml:space="preserve">01-41631021757-614007-04-1315-000-000-0000000-00000-0-11-11AA01-0000 </t>
  </si>
  <si>
    <t>DAÑO PATRIMONIAL POR SINIESTRO</t>
  </si>
  <si>
    <t>SANCIONES</t>
  </si>
  <si>
    <t xml:space="preserve">01-41621021551-616001-04-2410-000-000-0000000-00000-0-11-11AA01-0000 </t>
  </si>
  <si>
    <t>MULTAS DE TRANSPORTE PUBLICO</t>
  </si>
  <si>
    <t xml:space="preserve">01-41621021552-612026-04-1314-000-000-0000000-00000-0-11-11AA01-0000 </t>
  </si>
  <si>
    <t>MULTAS DE TRANSPORTE (PAE)</t>
  </si>
  <si>
    <t xml:space="preserve">01-41621021553-616002-04-5057-000-000-0000000-00000-0-11-11AA01-0000 </t>
  </si>
  <si>
    <t>MULTAS DE ASEO PUBLICO</t>
  </si>
  <si>
    <t xml:space="preserve">01-41621021554-612004-04-1314-000-000-0000000-00000-0-11-11AA01-0000 </t>
  </si>
  <si>
    <t>MULTAS ASEO PUBLICO (PAE)</t>
  </si>
  <si>
    <t xml:space="preserve">01-41621021555-616003-04-1512-000-000-0000000-00000-0-11-11AA01-0000 </t>
  </si>
  <si>
    <t>MULTAS DE POLICIA DELEGACION NORTE</t>
  </si>
  <si>
    <t xml:space="preserve">01-41621021556-616003-04-1512-000-000-0000000-00000-0-11-11AA01-0000 </t>
  </si>
  <si>
    <t>MULTAS POLICIA DELEGACIÓN ORIENTE</t>
  </si>
  <si>
    <t xml:space="preserve">01-41621021557-616003-04-1512-000-000-0000000-00000-0-11-11AA01-0000 </t>
  </si>
  <si>
    <t>MULTAS POLICIA DELEGACIÓN PONIENTE</t>
  </si>
  <si>
    <t xml:space="preserve">01-41621021558-612008-04-1314-000-000-0000000-00000-0-11-11AA01-0000 </t>
  </si>
  <si>
    <t>MULTA DE POLICIA (PAE)</t>
  </si>
  <si>
    <t>MULTAS POLICÍA POR NOTIFICACIÓN</t>
  </si>
  <si>
    <t xml:space="preserve">01-41621021611-612048-04-1512-000-000-0000000-00000-0-11-11AA01-0000 </t>
  </si>
  <si>
    <t>MULTAS CONSEJO DE HONOR Y JUSTICIA</t>
  </si>
  <si>
    <t xml:space="preserve">01-41621021560-616004-04-1513-000-000-0000000-00000-0-11-11AA01-0000 </t>
  </si>
  <si>
    <t>MULTAS DE TRANSITO MUNICIPAL</t>
  </si>
  <si>
    <t xml:space="preserve">01-41621021561-612011-04-1314-000-000-0000000-00000-0-11-11AA01-0000 </t>
  </si>
  <si>
    <t>MULTAS DE TRANSITO (PAE)</t>
  </si>
  <si>
    <t xml:space="preserve">01-41621021562-616005-04-1514-000-000-0000000-00000-0-11-11AA01-0000 </t>
  </si>
  <si>
    <t>MULTAS DE PROTECCION CIVIL</t>
  </si>
  <si>
    <t xml:space="preserve">01-41621021563-612013-04-1314-000-000-0000000-00000-0-11-11AA01-0000 </t>
  </si>
  <si>
    <t>MULTA PROTECCION CIVIL (PAE)</t>
  </si>
  <si>
    <t xml:space="preserve">01-41621021566-616006-04-1215-000-000-0000000-00000-0-11-11AA01-0000 </t>
  </si>
  <si>
    <t>MULTAS FISCALIZACION</t>
  </si>
  <si>
    <t xml:space="preserve">01-41621021567-612017-04-1314-000-000-0000000-00000-0-11-11AA01-0000 </t>
  </si>
  <si>
    <t>MULTAS FISCALIZACION (PAE)</t>
  </si>
  <si>
    <t xml:space="preserve">01-41621021564-612014-04-2010-000-000-0000000-00000-0-11-11AA01-0000 </t>
  </si>
  <si>
    <t>MULTAS DESARROLLO URBANO</t>
  </si>
  <si>
    <t xml:space="preserve">01-41621021565-612015-04-1314-000-000-0000000-00000-0-11-11AA01-0000 </t>
  </si>
  <si>
    <t>MULTAS DE DESARROLLO URBANO (PAE)</t>
  </si>
  <si>
    <t>MULTAS DE FRACCIONAMIENTOS D.U</t>
  </si>
  <si>
    <t>MULTAS DE FRACCIONAMIENTOS D. U. (PAE)</t>
  </si>
  <si>
    <t>MULTAS PROFESIONISTAS REG D.U.</t>
  </si>
  <si>
    <t/>
  </si>
  <si>
    <t>MULTAS PROFESIONISTAS REG D.U. (PAE)</t>
  </si>
  <si>
    <t xml:space="preserve">01-41621021570-612018-04-1215-000-000-0000000-00000-0-11-11AA01-0000 </t>
  </si>
  <si>
    <t>MULTAS DE VERIFICACION URBANA</t>
  </si>
  <si>
    <t xml:space="preserve">01-41621021571-612019-04-1314-000-000-0000000-00000-0-11-11AA01-0000 </t>
  </si>
  <si>
    <t>MULTAS DE VERIFICACION URBANA (PAE)</t>
  </si>
  <si>
    <t xml:space="preserve">01-41621021568-612063-04-2310-000-000-0000000-00000-0-11-11AA01-0000 </t>
  </si>
  <si>
    <t>MULTAS PARQUES Y JARDINES</t>
  </si>
  <si>
    <t xml:space="preserve">01-41621021569-612064-04-1314-000-000-0000000-00000-0-11-11AA01-0000 </t>
  </si>
  <si>
    <t>MULTA PARQUES Y JARDINES (PAE)</t>
  </si>
  <si>
    <t xml:space="preserve">01-41621021572-612020-04-2310-000-000-0000000-00000-0-11-11AA01-0000 </t>
  </si>
  <si>
    <t>MULTAS MEJORAMIENTO AMBIENTAL</t>
  </si>
  <si>
    <t xml:space="preserve">01-41621021573-612021-04-1314-000-000-0000000-00000-0-11-11AA01-0000 </t>
  </si>
  <si>
    <t>MULTA MEJORAMIENTO AMBIENTAL (PAE)</t>
  </si>
  <si>
    <t xml:space="preserve">01-41621021574-616009-04-2111-000-000-0000000-00000-0-11-11AA01-0000 </t>
  </si>
  <si>
    <t>MULTAS DE MERCADOS</t>
  </si>
  <si>
    <t>MULTAS DE MERCADOS (PAE)</t>
  </si>
  <si>
    <t xml:space="preserve">01-41621021576-612059-04-1314-000-000-0000000-00000-0-11-11AA01-0000 </t>
  </si>
  <si>
    <t>MULTAS CONTRALORIA (PAE)</t>
  </si>
  <si>
    <t xml:space="preserve">01-41621021577-612023-04-4011-000-000-0000000-00000-0-11-11AA01-0000 </t>
  </si>
  <si>
    <t>MULTAS JUZGADO ADMINISTRATIVO</t>
  </si>
  <si>
    <t xml:space="preserve">01-41621021578-612024-04-1314-000-000-0000000-00000-0-11-11AA01-0000 </t>
  </si>
  <si>
    <t>MULTAS SALUD MUNICIPAL (PAE)</t>
  </si>
  <si>
    <t xml:space="preserve">01-41621021579-612025-04-1314-000-000-0000000-00000-0-11-11AA01-0000 </t>
  </si>
  <si>
    <t>MULTAS DE TRANSPORTE DEL ESTADO</t>
  </si>
  <si>
    <t xml:space="preserve">01-41621021580-612026-04-1314-000-000-0000000-00000-0-11-11AA01-0000 </t>
  </si>
  <si>
    <t>MULTA TRANSPORTE GOBIERNO DEL ESTADO (PA</t>
  </si>
  <si>
    <t xml:space="preserve">01-41621021581-612027-04-1513-000-000-0000000-00000-0-11-11AA01-0000 </t>
  </si>
  <si>
    <t>MULTAS VERIFICACION VEHICULAR</t>
  </si>
  <si>
    <t xml:space="preserve">01-41621021616-616014-04-1513-000-000-0000000-00000-0-11-11AA01-0000 </t>
  </si>
  <si>
    <t>MULTA POR NO PORTAR HOLOG O DCTO D VERIF</t>
  </si>
  <si>
    <t xml:space="preserve">01-41621021617-616014-04-1314-000-000-0000000-00000-0-11-11AA01-0000 </t>
  </si>
  <si>
    <t>MULTA POR NO PORT HOLOG O DOC D VERI PAE</t>
  </si>
  <si>
    <t xml:space="preserve">01-41621021595-612039-04-1314-000-000-0000000-00000-0-11-11AA01-0000 </t>
  </si>
  <si>
    <t>MULTAS DE OBRAS PUBLICAS (PAE)</t>
  </si>
  <si>
    <t xml:space="preserve">01-41621021613-616017-04-2510-000-000-0000000-00000-0-11-11AA01-0000 </t>
  </si>
  <si>
    <t>MULTAS POR SANCIONES DE OBRA PÚBLICA</t>
  </si>
  <si>
    <t xml:space="preserve">01-41621021614-612051-04-2510-000-000-0000000-00000-0-11-11AA01-0000 </t>
  </si>
  <si>
    <t>MULTAS DIR. SERV. SEG. PRIV.</t>
  </si>
  <si>
    <t xml:space="preserve">01-41621021615-612052-04-2510-000-000-0000000-00000-0-11-11AA01-0000 </t>
  </si>
  <si>
    <t>MULTAS DIR. SERV. SEG. PRIV. (PAE)</t>
  </si>
  <si>
    <t xml:space="preserve">01-41621021622-616019-04-5017-000-000-0000000-00000-0-11-11AA01-0000 </t>
  </si>
  <si>
    <t>MULTAS DE IMUVI</t>
  </si>
  <si>
    <t xml:space="preserve">01-41621021623-612060-04-1314-000-000-0000000-00000-0-11-11AA01-0000 </t>
  </si>
  <si>
    <t>MULTAS DE IMUVI (PAE)</t>
  </si>
  <si>
    <t>OTROS APROVECHAMIENTOS</t>
  </si>
  <si>
    <t xml:space="preserve">01-41691021403-617003-04-1314-000-000-0000000-00000-0-11-11AA01-0000 </t>
  </si>
  <si>
    <t>TRAMITE DE PASAPORTES</t>
  </si>
  <si>
    <t xml:space="preserve">01-41691021594-612038-04-1314-000-000-0000000-00000-0-11-11AA01-0000 </t>
  </si>
  <si>
    <t>20% INDEMNIZACION POR CHEQUE DEVUELTO</t>
  </si>
  <si>
    <t xml:space="preserve">01-41691021601-612041-04-1314-000-000-0000000-00000-0-11-11AA01-0000 </t>
  </si>
  <si>
    <t>RECUPERACION CHEQUES DEVUELTOS</t>
  </si>
  <si>
    <t xml:space="preserve">01-41691021602-612042-04-2210-000-000-0000000-00000-0-11-11AA01-0000 </t>
  </si>
  <si>
    <t>COOP. APOYO A ESCUELAS</t>
  </si>
  <si>
    <t xml:space="preserve">01-41691021603-612043-04-1810-000-000-0000000-00000-0-11-11AA01-0000 </t>
  </si>
  <si>
    <t>REHABILITACION DE CAMINOS</t>
  </si>
  <si>
    <t xml:space="preserve">01-41691021604-612044-04-1810-000-000-0000000-00000-0-11-11AA01-0000 </t>
  </si>
  <si>
    <t>APOYOS MASECA</t>
  </si>
  <si>
    <t xml:space="preserve">01-41691021605-612045-04-1810-000-000-0000000-00000-0-11-11AA01-0000 </t>
  </si>
  <si>
    <t>RECUPERACION OBRAS VARIAS COMU</t>
  </si>
  <si>
    <t xml:space="preserve">01-41691021606-612046-04-1810-000-000-0000000-00000-0-11-11AA01-0000 </t>
  </si>
  <si>
    <t>BORDERIA</t>
  </si>
  <si>
    <t xml:space="preserve">01-41691021607-612047-04-1810-000-000-0000000-00000-0-11-11AA01-0000 </t>
  </si>
  <si>
    <t>PROYECTOS AGROPECUARIOS</t>
  </si>
  <si>
    <t>APORTACIONES PARA APOYOS VARIO</t>
  </si>
  <si>
    <t>RESTAURACION ORATORIO SN FELIP</t>
  </si>
  <si>
    <t xml:space="preserve">01-41691021758-617015-04-2510-000-000-0000000-00000-0-11-11AA01-0000 </t>
  </si>
  <si>
    <t>REINTEGRO MULTAS ESTATALES</t>
  </si>
  <si>
    <t>REINTEGRO DE MULTAS DE INFRACCIONES DE T</t>
  </si>
  <si>
    <t>DEPÓSITOS POR DIFERENCIAL TIIE - CAP</t>
  </si>
  <si>
    <t>PAVIMENTACION DE CALLES POR DES</t>
  </si>
  <si>
    <t>OBRAS DE DESAZOLVE RED DE ALCANTARILLADO</t>
  </si>
  <si>
    <t>01-41691022054-618004-04-1314-000-000-0000000-00000-0-11-11AA01-0000</t>
  </si>
  <si>
    <t>ACTUALIZACION DE CREDITO FISCAL APROVECHAMIENTOS</t>
  </si>
  <si>
    <t xml:space="preserve">01-41691022103-617020-04-1513-000-000-0000000-00000-0-11-11AA01-0000 </t>
  </si>
  <si>
    <t>EMISIÓN DE LICENCIAS MUNICIPIO</t>
  </si>
  <si>
    <t xml:space="preserve">01-41691022104-619004-04-1710-000-000-0000000-00000-0-11-11AA01-0000 </t>
  </si>
  <si>
    <t>REIMPRESIÓN DE RECIBOS DE NÓMINA</t>
  </si>
  <si>
    <t>RESTAURACION VITRALES CATEDRAL</t>
  </si>
  <si>
    <t xml:space="preserve">01-41691022101-617026-04-1314-000-000-0000000-00000-0-11-11AA01-0000 </t>
  </si>
  <si>
    <t>REINTEGROS</t>
  </si>
  <si>
    <t>APROVECHAMIENTOS PATRIMONIALES</t>
  </si>
  <si>
    <t>ACCESORIOS DE APROVECHAMIENTOS</t>
  </si>
  <si>
    <t xml:space="preserve">01-41681020302-631002-04-1314-000-000-0000000-00000-0-11-11AA01-0000 </t>
  </si>
  <si>
    <t>RECARGOS POR EJECUCIÓN</t>
  </si>
  <si>
    <t xml:space="preserve">01-41681021592-612036-04-1314-000-000-0000000-00000-0-11-11AA01-0000 </t>
  </si>
  <si>
    <t>RECARGOS OBRAS X COOPERACIÓN</t>
  </si>
  <si>
    <t xml:space="preserve">01-41681022052-618002-04-1314-000-000-0000000-00000-0-11-11AA01-0000 </t>
  </si>
  <si>
    <t>RECARGOS SOBRE SALDOS INSOLUTOS CONVENIO</t>
  </si>
  <si>
    <t xml:space="preserve">01-41681031585-612030-04-1314-000-000-0000000-00000-0-11-11AA01-0000 </t>
  </si>
  <si>
    <t>GASTOS EJECUCION MULTA POLICIA</t>
  </si>
  <si>
    <t xml:space="preserve">01-41681031586-632003-04-1314-000-000-0000000-00000-0-11-11AA01-0000 </t>
  </si>
  <si>
    <t>GASTOS EJECUCION MULTAS TRANSITO</t>
  </si>
  <si>
    <t xml:space="preserve">01-41681031587-612032-04-1314-000-000-0000000-00000-0-11-11AA01-0000 </t>
  </si>
  <si>
    <t>GASTOS EJECUCION MULTAS TRANSPORTE</t>
  </si>
  <si>
    <t xml:space="preserve">01-41681031588-612033-04-1314-000-000-0000000-00000-0-11-11AA01-0000 </t>
  </si>
  <si>
    <t>GASTOS EJECUCION MULTAS SALUBRIDAD</t>
  </si>
  <si>
    <t>GASTOS EJECUCION MULTAS CONTRALORIA</t>
  </si>
  <si>
    <t xml:space="preserve">01-41681031591-612035-04-1314-000-000-0000000-00000-0-11-11AA01-0000 </t>
  </si>
  <si>
    <t>GASTOS DE EJECUCION OBRAS X COOPERACIÓN</t>
  </si>
  <si>
    <t xml:space="preserve">01-41681031612-612049-04-1314-000-000-0000000-00000-0-11-11AA01-0000 </t>
  </si>
  <si>
    <t>GASTOS POR REMATE APROVECHAMIENTOS</t>
  </si>
  <si>
    <t xml:space="preserve">01-41681031624-632009-04-1314-000-000-0000000-00000-0-11-11AA01-0000 </t>
  </si>
  <si>
    <t>GASTOS DE EJECUCION MULTAS DE IMUVI</t>
  </si>
  <si>
    <t xml:space="preserve">01-41691022054-618004-04-1314-000-000-0000000-00000-0-11-11AA01-0000 </t>
  </si>
  <si>
    <t xml:space="preserve">ACTUALIZACION DE CREDITO FISCAL APROVECHAMIENTOS          </t>
  </si>
  <si>
    <t>APROVECHAMIENTOS_NO_COMP_EN_LA_LEY_DE_ING_VIG_, CAUS_EN_EJER_FIS_ANT_PEN_DE_LIQ_O_PAGO</t>
  </si>
  <si>
    <t>INGRESOS POR VENTA DE BIENES Y PRESTACIÓN DE SERVICIOS Y OTROS INGRESOS</t>
  </si>
  <si>
    <t>Ingresos por Venta de Bienes y Prestación de Servicios de Entidades Paraestatales y Fideicomisos No Empresariales y No Financieros</t>
  </si>
  <si>
    <t>POR LA VENTA DE INMUEBLES</t>
  </si>
  <si>
    <t>POR LA VENTA DE TERRENOS</t>
  </si>
  <si>
    <t>POR LA VENTA CASAS</t>
  </si>
  <si>
    <t>POR REPARACIÓN Y MANTENIMIENTO DE VIVIENDA</t>
  </si>
  <si>
    <t>SERVICIOS ADMINISTRATIVOS DE TRAMITE DE ESCRITURAS</t>
  </si>
  <si>
    <t>VENTA DE PLANOS</t>
  </si>
  <si>
    <t>SEGURO DE CRÉDITOS DE AUTOCONSTRUCCIÓN</t>
  </si>
  <si>
    <t>COMISIÓN POR APERTURA DE CRÉDITO</t>
  </si>
  <si>
    <t>POR LA VENTA DE MERCANCÍAS, ACCESORIOS DIVERSOS</t>
  </si>
  <si>
    <t>POR LA VENTA DE ACCESORIOS, SOUVENIRS</t>
  </si>
  <si>
    <t>POR LA VENTA DE LIBROS</t>
  </si>
  <si>
    <t>POR LA VENTA DE UNIFORMES</t>
  </si>
  <si>
    <t>POR LA VENTA DE PET Y MATERIALES DE DESECHO</t>
  </si>
  <si>
    <t>POR LA VENTA DE AGUA PURIFICADA</t>
  </si>
  <si>
    <t>POR LA VENTA DE DESPENSAS</t>
  </si>
  <si>
    <t>VENTA DE INSTRUMENTOS AUXILIARES PARA SALUD</t>
  </si>
  <si>
    <t>POR LA VENTA DE BIENES BIOLÓGICOS</t>
  </si>
  <si>
    <t>POR LA VENTA DE MEDICAMENTOS</t>
  </si>
  <si>
    <t>SERVICIOS ASISTENCIA MÉDICA</t>
  </si>
  <si>
    <t>CONSULTA MÉDICA</t>
  </si>
  <si>
    <t>CONSULTA DE AUDIOMETRÍA</t>
  </si>
  <si>
    <t>CONSULTA NUTRICIONAL</t>
  </si>
  <si>
    <t>CONSULTA DENTAL</t>
  </si>
  <si>
    <t>CONSULTAS DE PSICOLOGÍA</t>
  </si>
  <si>
    <t>CONSULTA DE TERAPIA</t>
  </si>
  <si>
    <t>TERAPIA OCUPACIONAL</t>
  </si>
  <si>
    <t>CERTIFICADOS MÉDICOS</t>
  </si>
  <si>
    <t>CAMPAÑAS DE SALUD</t>
  </si>
  <si>
    <t>BIENESTAR ANIMAL</t>
  </si>
  <si>
    <t>SERVICIOS DE ASISTENCIA SOCIAL</t>
  </si>
  <si>
    <t>PERITAJE DE PSICOLOGÍA</t>
  </si>
  <si>
    <t>PERITAJE TRABAJO SOCIAL</t>
  </si>
  <si>
    <t>CONVIVENCIA SUPERVISADA</t>
  </si>
  <si>
    <t>ESTANCIAS INFANTILES</t>
  </si>
  <si>
    <t>ASISTENCIA JURÍDICA</t>
  </si>
  <si>
    <t>SERVICIO DE COMEDOR</t>
  </si>
  <si>
    <t>ESTUDIOS SOCIOECONÓMICOS</t>
  </si>
  <si>
    <t>BECAS</t>
  </si>
  <si>
    <t>PERMISO ESPECIAL DE ESTACIONAMIENTO (PERMANENTE O TEMPORAL)</t>
  </si>
  <si>
    <t>SERVICIOS DE BIBLIOTECAS Y CASAS DE CULTURA</t>
  </si>
  <si>
    <t>INSCRIPCIÓN A TALLERES CULTURALES</t>
  </si>
  <si>
    <t>INSCRIPCIÓN A CURSOS</t>
  </si>
  <si>
    <t>EVENTOS CULTURALES</t>
  </si>
  <si>
    <t>CLASES ESPECIALIZADAS</t>
  </si>
  <si>
    <t>DIPLOMAS Y TALLERES ESPECIALES</t>
  </si>
  <si>
    <t>SERVICIO DE BANDA MUNICIPAL</t>
  </si>
  <si>
    <t>ESTUDIOS TÉCNICOS URBANÍSTICOS</t>
  </si>
  <si>
    <t>SERVICIOS DE PROMOCIÓN DEL DEPORTE</t>
  </si>
  <si>
    <t>CLASES DEPORTIVAS</t>
  </si>
  <si>
    <t>RENTA DE CANCHAS DEPORTIVAS</t>
  </si>
  <si>
    <t>TALLERES</t>
  </si>
  <si>
    <t>CURSOS</t>
  </si>
  <si>
    <t>EVENTOS DEPORTIVOS</t>
  </si>
  <si>
    <t>CLÍNICAS DEPORTIVAS</t>
  </si>
  <si>
    <t>SERVICIOS RELACIONADOS CON EL AGUA POTABLE</t>
  </si>
  <si>
    <t>SERVICIO DE AGUA POTABLE, ALCANTARILLADO Y SANEAMIENTO</t>
  </si>
  <si>
    <t>ACCESORIOS SERVICIO DE AGUA POTABLE (PREVIO CONTRATO SERVICIO DRENAJE)</t>
  </si>
  <si>
    <t>MATERIALES E INSTALACIÓN DEL RAMAL PARA TOMAS DE AGUA</t>
  </si>
  <si>
    <t>MATERIALES E INSTALACIÓN DE CUADROS DE MEDICIÓN</t>
  </si>
  <si>
    <t>SUMINISTRO E INSTALACIÓN DE MEDIDORES DE AGUA POTABLE</t>
  </si>
  <si>
    <t>MATERIALES E INSTALACIÓN PARA DESCARGA DE AGUA RESIDUAL</t>
  </si>
  <si>
    <t>SERVICIOS ADMINISTRATIVOS PARA USUARIOS</t>
  </si>
  <si>
    <t>SERVICIOS OPERATIVOS PARA USUARIOS</t>
  </si>
  <si>
    <t>INCORPORACIÓN A LA RED HIDRÁULICA Y SANITARIA PARA FRACCIONAMIENTOS</t>
  </si>
  <si>
    <t>TRATAMIENTO DE AGUA POTABLE</t>
  </si>
  <si>
    <t>POR USO O GOCE DE BIENES PATRIMONIALES</t>
  </si>
  <si>
    <t>ACCESO A SANITARIOS</t>
  </si>
  <si>
    <t>ACCESO Y/O ENTRADA A INSTALACIONES</t>
  </si>
  <si>
    <t>CUOTAS TRASLADOS DE PERSONAS</t>
  </si>
  <si>
    <t>ESTACIONAMIENTO</t>
  </si>
  <si>
    <t>USO DE ESPACIOS EN INSTALACIONES</t>
  </si>
  <si>
    <t>USO DE PISO PARA VENTA</t>
  </si>
  <si>
    <t>RENTA DE INSTALACIONES</t>
  </si>
  <si>
    <t>RENTA DE BIENES MUEBLES</t>
  </si>
  <si>
    <t>RENTA DE ESPACIOS PUBLICITARIOS</t>
  </si>
  <si>
    <t>OTROS INGRESOS</t>
  </si>
  <si>
    <t>PATROCINIOS</t>
  </si>
  <si>
    <t>REPOSICIÓN DE ACTIVO FIJO</t>
  </si>
  <si>
    <t>DEVOLUCIÓN DE IVA</t>
  </si>
  <si>
    <t>COPIAS E IMPRESIONES</t>
  </si>
  <si>
    <t>CONVENIOS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</si>
  <si>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</si>
  <si>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</si>
  <si>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</si>
  <si>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 xml:space="preserve">01-42111022601-811001-04-1311-000-000-0000000-00000-0-15-11AB01-0000 </t>
  </si>
  <si>
    <t>FONDO GENERAL PARTICIPACIONES FEDERALES</t>
  </si>
  <si>
    <t>01-42111022611-811011-04-1311-000-000-0000000-00000-0-15-11AB02-0000</t>
  </si>
  <si>
    <t>FEIEF FONDO GENERAL</t>
  </si>
  <si>
    <t>FONDO DE FOMENTO MUNICIPAL</t>
  </si>
  <si>
    <t xml:space="preserve">01-42111032608-812001-04-1311-000-000-0000000-00000-0-15-11AB01-0000 </t>
  </si>
  <si>
    <t>FONDO DEL FOMENTO MUNICIPAL</t>
  </si>
  <si>
    <t xml:space="preserve">01-42111032610-812002-04-1311-000-000-0000000-00000-0-15-11AB01-0000 </t>
  </si>
  <si>
    <t xml:space="preserve">30% DEL EXCEDENTE DEL FONDO DE FOMENTO MUNICIPAL  </t>
  </si>
  <si>
    <t>01-42111032612-812003-04-1311-000-000-0000000-00000-0-15-11AB02-0000</t>
  </si>
  <si>
    <t>FEIEF FONDO DE FOMENTO MUNICIPAL</t>
  </si>
  <si>
    <t>01-42111032613-812004-04-1311-000-000-0000000-00000-0-15-11AB02-0000</t>
  </si>
  <si>
    <t>FEIEF FONDO DE FOMENTO 30%</t>
  </si>
  <si>
    <t>FONDO DE FISCALIZACIÓN Y RECAUDACIÓN</t>
  </si>
  <si>
    <t xml:space="preserve">01-42111042602-813001-04-1311-000-000-0000000-00000-0-15-11AB01-0000 </t>
  </si>
  <si>
    <t>FONDO DE FISCALIZACION</t>
  </si>
  <si>
    <t>01-42111042614-813002-04-1311-000-000-0000000-00000-0-15-11AB02-0000</t>
  </si>
  <si>
    <t>FEIEF FONDO DE FISCALIZACION</t>
  </si>
  <si>
    <t>IMPUESTO ESPECIAL SOBRE PRODUCCIÓN Y SERVICIOS</t>
  </si>
  <si>
    <t xml:space="preserve">01-42111052606-814001-04-1311-000-000-0000000-00000-0-15-11AB01-0000 </t>
  </si>
  <si>
    <t>I.E.P.S (IMPUESTO ESPECIAL SOBRE PRODUCC</t>
  </si>
  <si>
    <t>IEPS GASOLINAS Y DIÉSEL</t>
  </si>
  <si>
    <t xml:space="preserve">01-42111062603-815001-04-1311-000-000-0000000-00000-0-15-11AB01-0000 </t>
  </si>
  <si>
    <t>IEPS DE GASOLINA</t>
  </si>
  <si>
    <t>FONDO DEL IMPUESTO SOBRE LA RENTA (ISR)</t>
  </si>
  <si>
    <t xml:space="preserve">01-42111072609-816001-04-1311-000-000-0000000-00000-0-15-11AB01-0000 </t>
  </si>
  <si>
    <t>ISR PARTICIPABLE</t>
  </si>
  <si>
    <t>FONDO DE ESTABILIZACIÓN DE LOS INGRESOS DE LAS ENTIDADES FEDERATIVAS (FEIEF)</t>
  </si>
  <si>
    <t>APORTACIONES</t>
  </si>
  <si>
    <t>FONDO PARA LA INFRAESTRUCTURA SOCIAL MUNICIPAL (FAISM)</t>
  </si>
  <si>
    <t xml:space="preserve">01-42121022701-821001-04-1311-000-000-0000000-00000-0-25-21AB01-0000 </t>
  </si>
  <si>
    <t>FONDO APORTACION INFRAESTRUCTURA</t>
  </si>
  <si>
    <t xml:space="preserve">01-42121022702-821002-04-1311-000-000-0000000-00000-0-25-23AB01-0000 </t>
  </si>
  <si>
    <t>INTERESES POR INVERSION FONDO INFRAESTRU</t>
  </si>
  <si>
    <t>FONDO DE APORTACIONES PARA EL FORTALECIMIENTOS DE LOS MUNICIPIOS  (FORTAMUN)</t>
  </si>
  <si>
    <t xml:space="preserve">01-42121032703-822001-04-1311-000-000-0000000-00000-0-25-21AB01-0000 </t>
  </si>
  <si>
    <t>FONDO FORTALECIMIENTO MUNICIPAL</t>
  </si>
  <si>
    <t xml:space="preserve">01-42121032704-822002-04-1311-000-000-0000000-00000-0-25-23AA01-0000 </t>
  </si>
  <si>
    <t>INTERESES POR INVERSION FORTALECIMIENTO</t>
  </si>
  <si>
    <t>CONVENIOS CON LA FEDERACIÓN</t>
  </si>
  <si>
    <t xml:space="preserve">01-42131022801-831012-04-1316-000-000-0000000-00000-0-25-21FA01-0000 </t>
  </si>
  <si>
    <t>INTERESES DE CONVENIOS CON LA FEDERACIÓN</t>
  </si>
  <si>
    <t>01-42131032802-832012-04-1316-000-000-0000000-00000-0-25-21FA01-0000</t>
  </si>
  <si>
    <t>INTERESES POR CONVENIOS FEDERALES</t>
  </si>
  <si>
    <t>CONVENIOS CON GOBIERNO DEL ESTADO</t>
  </si>
  <si>
    <t>01-42131042803-833013-04-1316-000-000-0000000-00000-0-26-31EG01-0000</t>
  </si>
  <si>
    <t>INTERESES DE CONVENIOS CON GOBIERNO DEL ESTADO</t>
  </si>
  <si>
    <t>01-42131052804-834012-04-1316-000-000-0000000-00000-0-26-31EG01-0000</t>
  </si>
  <si>
    <t>INTERESES POR CONVENIOS ESTATALES</t>
  </si>
  <si>
    <t>CONVENIOS CON MUNICIPIOS</t>
  </si>
  <si>
    <t>INTERESES DE CONVENIOS CON MUNICIPIOS</t>
  </si>
  <si>
    <t>CONVENIOS CON PARAMUNICIPALES</t>
  </si>
  <si>
    <t>INTERESES DE CONVENIOS CON PARAMUNICIPALES</t>
  </si>
  <si>
    <t>CONVENIOS CON BENEFICIARIOS</t>
  </si>
  <si>
    <t>INTERESES DE CONVENIOS CON BENEFICIARIOS</t>
  </si>
  <si>
    <t>INCENTIVOS DERIVADOS DE LA COLABORACIÓN FISCAL</t>
  </si>
  <si>
    <t>FEDERAL</t>
  </si>
  <si>
    <t>TENENCIA O USO DE VEHÍCULOS</t>
  </si>
  <si>
    <t>01-42141022604-841005-04-1311-000-000-0000000-00000-0-15-11AB01-0000</t>
  </si>
  <si>
    <t>FONDO DE COMPENSACIÓN ISAN</t>
  </si>
  <si>
    <t xml:space="preserve">01-42141032607-842004-04-1311-000-000-0000000-00000-0-15-11AB01-0000 </t>
  </si>
  <si>
    <t>ISAN</t>
  </si>
  <si>
    <t>IMPUESTO SOBRE AUTOMÓVILES NUEVOS</t>
  </si>
  <si>
    <t>ISR POR LA ENAJENACIÓN DE BIENES INMUEBLES (ART. 126 LISR)</t>
  </si>
  <si>
    <t>01-42141051504-844001-04-1311-000-000-0000000-00000-0-15-11AB01-0000</t>
  </si>
  <si>
    <t>ISR DE ENAJENACIÓN DE BIENES INMUEBLES</t>
  </si>
  <si>
    <t>ESTATAL</t>
  </si>
  <si>
    <t>ALCOHOLES</t>
  </si>
  <si>
    <t xml:space="preserve">01-42141061111-845002-04-1314-000-000-0000000-00000-0-11-11AA01-0000 </t>
  </si>
  <si>
    <t>GASTOS EJECUCION MULTAS ALCOHOLES ESTATAL</t>
  </si>
  <si>
    <t>01-42141061114-845003-04-1314-000-000-0000000-00000-0-11-11AA01-0000</t>
  </si>
  <si>
    <t>ACTUALIZACION MULTAS ALCOHOLES ESTATAL 10%</t>
  </si>
  <si>
    <t>01-42141061115-845004-04-1314-000-000-0000000-00000-0-11-11AA01-0000</t>
  </si>
  <si>
    <t>ACTUALIZACION MULTAS ALCOHOLES ESTATAL 90%</t>
  </si>
  <si>
    <t>01-42141061620-845005-04-1314-000-000-0000000-00000-0-11-11AA01-0000</t>
  </si>
  <si>
    <t>MULTAS ALCOHOLES ESTATAL 10%</t>
  </si>
  <si>
    <t>01-42141061621-845006-04-1314-000-000-0000000-00000-0-11-11AA01-0000</t>
  </si>
  <si>
    <t>MULTAS ALCOHOLES ESTATAL 90%</t>
  </si>
  <si>
    <t xml:space="preserve">01-42141062605-845001-04-1311-000-000-0000000-00000-0-15-11AB01-0000 </t>
  </si>
  <si>
    <t>DERECHOS X LICENCIAMIENTO Y ENAJENACION</t>
  </si>
  <si>
    <t>IMPUESTO A LA VENTA FINAL DE BEBIDAS ALCOHOLICAS</t>
  </si>
  <si>
    <t>CONVENIOS DE COLABORACIÓN EN MATERIA DE ADMINISTRACIÓN DEL RÉGIMEN DE INCORPORACIÓN FISCAL</t>
  </si>
  <si>
    <t xml:space="preserve">01-42141081503-847001-04-1314-000-000-0000000-00000-0-11-11AA01-0000 </t>
  </si>
  <si>
    <t>REGIMEN DE INCORPORACION FISCAL (RIF)</t>
  </si>
  <si>
    <t>MULTAS NO FISCALES</t>
  </si>
  <si>
    <t>01-42141091583-848006-04-1314-000-000-0000000-00000-0-11-11AA01-0000</t>
  </si>
  <si>
    <t>MULTAS FEDERALES</t>
  </si>
  <si>
    <t>01-42141091589-848007-04-1314-000-000-0000000-00000-0-11-11AA01-0000</t>
  </si>
  <si>
    <t>GASTOS EJECUCION MULTAS FEDERALES</t>
  </si>
  <si>
    <t>01-42141091593-848008-04-1314-000-000-0000000-00000-0-11-11AA01-0000</t>
  </si>
  <si>
    <t>ACTUALIZACION DE MULTAS FEDERALES</t>
  </si>
  <si>
    <t>01-42141091596-848009-04-1314-000-000-0000000-00000-0-11-11AA01-0000</t>
  </si>
  <si>
    <t>REINTEGR POR COBRO DE MULTAS FEDERALES</t>
  </si>
  <si>
    <t>01-42141092053-848011-04-1314-000-000-0000000-00000-0-11-11AA01-0000</t>
  </si>
  <si>
    <t>REC SOBRE SALDOS INSOLUTOS CONV MULT FED</t>
  </si>
  <si>
    <t xml:space="preserve">01-42141091116-848003-04-1314-000-000-0000000-00000-0-11-11AA01-0000 </t>
  </si>
  <si>
    <t>ACTUALI MULTAS INFRAC.TRÁNSITO ESTAT 10%</t>
  </si>
  <si>
    <t xml:space="preserve">01-42141091117-848001-04-1314-000-000-0000000-00000-0-11-11AA01-0000 </t>
  </si>
  <si>
    <t>ACTUALI MULTAS INFRAC.TRÁNSITO ESTAT 90%</t>
  </si>
  <si>
    <t>01-42141091559-848003-04-1314-000-000-0000000-00000-0-11-11AA01-0000</t>
  </si>
  <si>
    <t>MULTAS INFRAC. TRÁNSITO ESTATAL 10%</t>
  </si>
  <si>
    <t>01-42141091618-848005-04-1314-000-000-0000000-00000-0-11-11AA01-0000</t>
  </si>
  <si>
    <t>GASTOS EJECUCIÓN MULTAS TRÁNSITO DEL EDO</t>
  </si>
  <si>
    <t>01-42141091619-848004-04-1314-000-000-0000000-00000-0-11-11AA01-0000</t>
  </si>
  <si>
    <t>MULTAS INFRAC. TRÁNSITO ESTATAL 90%</t>
  </si>
  <si>
    <t>01-42141091500-848002-04-1314-000-000-0000000-00000-0-11-11AA01-0000</t>
  </si>
  <si>
    <t>REFRENDO ANUAL DE PLACAS Y TARJETA DE CIRCULACION</t>
  </si>
  <si>
    <t>01-42141091584-848010-04-1314-000-000-0000000-00000-0-11-11AA01-0000</t>
  </si>
  <si>
    <t>GASTOS DE EJECUCION</t>
  </si>
  <si>
    <t>IMPUESTO POR SERVICIOS DE HOSPEDAJE</t>
  </si>
  <si>
    <t>01-42141102615-849001-04-1314-000-000-0000000-00000-00-11-11AA01-0000</t>
  </si>
  <si>
    <t>IMPUESTOS POR SERVICIOS DE HOSPEDAJE</t>
  </si>
  <si>
    <t>FONDOS DISTINTOS DE APORTACIONES</t>
  </si>
  <si>
    <t>FONDO PARA ENTIDADES FEDERATIVAS Y MUNICIPIOS PRODUCTORES DE HIDROCARBUROS</t>
  </si>
  <si>
    <t>FONDO PARA EL DESARROLLO REGIONAL SUSTENTABLE DE ESTADOS Y MUNICIPIOS MINEROS</t>
  </si>
  <si>
    <t>TRANSFERENCIAS, ASIGNACIONES, SUBSIDIOS Y SUBVENCIONES, Y PENSIONES Y JUBILACIONES</t>
  </si>
  <si>
    <t>TRANSFERENCIAS Y ASIGNACIONES</t>
  </si>
  <si>
    <t>TRANSFERENCIAS Y ASIGNACIONES RECURSOS FEDERALES</t>
  </si>
  <si>
    <t>TRANSFERENCIAS Y ASIGNACIONES RECURSOS ESTATALES</t>
  </si>
  <si>
    <t>SUBSIDIOS Y SUBVENCIONES</t>
  </si>
  <si>
    <t>PENSIONES Y JUBILACIONES</t>
  </si>
  <si>
    <t>TRANSFERENCIAS DEL FONDO MEXICANO DEL PETRÓLEO PARA LA ESTABILIZACIÓN Y EL DESARROLLO</t>
  </si>
  <si>
    <t>TRANS. FOND. MEX. PETRÓL. ESTABIL. Y DES.</t>
  </si>
  <si>
    <t>INGRESOS DERIVADOS DE FINANCIAMIENTO</t>
  </si>
  <si>
    <t>ENDEUDAMIENTO INTERNO</t>
  </si>
  <si>
    <t>ENDEUDAMIENTO EXTERNO</t>
  </si>
  <si>
    <t>FINANCIAMIENTO INTERNO</t>
  </si>
  <si>
    <t>DEUDA PÚBLICA CON INSTITUCIONES BANCARIAS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</si>
  <si>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</si>
  <si>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</si>
  <si>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</si>
  <si>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</si>
  <si>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</si>
  <si>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</si>
  <si>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</si>
  <si>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</si>
  <si>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</si>
  <si>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</si>
  <si>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</si>
  <si>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</si>
  <si>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y asignaciones cuenta corriente</t>
  </si>
  <si>
    <t>Transferencias y asignaciones recursos federales</t>
  </si>
  <si>
    <t>Transferencias y asignaciones recursos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</si>
</sst>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333333"/>
      <name val="Arial"/>
      <family val="2"/>
    </font>
    <font>
      <sz val="10"/>
      <color rgb="FF336600"/>
      <name val="Arial"/>
      <family val="2"/>
    </font>
    <font>
      <sz val="10"/>
      <color rgb="FF000066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rgb="FF3366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theme="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hair"/>
    </border>
    <border>
      <left style="hair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3" fontId="3" fillId="0" borderId="2" xfId="2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/>
    </xf>
    <xf numFmtId="43" fontId="5" fillId="4" borderId="2" xfId="2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8" fontId="3" fillId="0" borderId="2" xfId="21" applyNumberFormat="1" applyFont="1" applyBorder="1" applyAlignment="1">
      <alignment vertical="center"/>
    </xf>
    <xf numFmtId="8" fontId="5" fillId="4" borderId="2" xfId="21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/>
    </xf>
    <xf numFmtId="43" fontId="5" fillId="7" borderId="2" xfId="20" applyFont="1" applyFill="1" applyBorder="1" applyAlignment="1">
      <alignment vertical="center"/>
    </xf>
    <xf numFmtId="8" fontId="3" fillId="4" borderId="2" xfId="21" applyNumberFormat="1" applyFont="1" applyFill="1" applyBorder="1" applyAlignment="1">
      <alignment vertical="center"/>
    </xf>
    <xf numFmtId="43" fontId="3" fillId="4" borderId="2" xfId="20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43" fontId="9" fillId="0" borderId="4" xfId="0" applyNumberFormat="1" applyFont="1" applyBorder="1" applyAlignment="1">
      <alignment horizontal="center"/>
    </xf>
    <xf numFmtId="43" fontId="10" fillId="0" borderId="0" xfId="0" applyNumberFormat="1" applyFont="1"/>
    <xf numFmtId="0" fontId="11" fillId="3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8" fontId="12" fillId="0" borderId="2" xfId="21" applyNumberFormat="1" applyFont="1" applyFill="1" applyBorder="1" applyAlignment="1">
      <alignment horizontal="right" vertical="center"/>
    </xf>
    <xf numFmtId="0" fontId="10" fillId="0" borderId="0" xfId="0" applyFont="1"/>
    <xf numFmtId="0" fontId="11" fillId="3" borderId="2" xfId="0" applyFont="1" applyFill="1" applyBorder="1" applyAlignment="1">
      <alignment horizontal="right" vertical="center"/>
    </xf>
    <xf numFmtId="8" fontId="11" fillId="3" borderId="2" xfId="2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8" fontId="4" fillId="0" borderId="2" xfId="21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8" fontId="13" fillId="0" borderId="2" xfId="21" applyNumberFormat="1" applyFont="1" applyBorder="1" applyAlignment="1">
      <alignment vertical="center"/>
    </xf>
    <xf numFmtId="43" fontId="9" fillId="0" borderId="0" xfId="20" applyFont="1"/>
    <xf numFmtId="43" fontId="9" fillId="0" borderId="0" xfId="0" applyNumberFormat="1" applyFont="1"/>
    <xf numFmtId="0" fontId="10" fillId="8" borderId="0" xfId="0" applyFont="1" applyFill="1"/>
    <xf numFmtId="0" fontId="4" fillId="4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vertical="center"/>
    </xf>
    <xf numFmtId="0" fontId="10" fillId="4" borderId="0" xfId="0" applyFont="1" applyFill="1"/>
    <xf numFmtId="0" fontId="13" fillId="4" borderId="2" xfId="0" applyFont="1" applyFill="1" applyBorder="1" applyAlignment="1">
      <alignment vertical="center"/>
    </xf>
    <xf numFmtId="8" fontId="11" fillId="4" borderId="2" xfId="21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/>
    </xf>
    <xf numFmtId="8" fontId="6" fillId="4" borderId="2" xfId="21" applyNumberFormat="1" applyFont="1" applyFill="1" applyBorder="1" applyAlignment="1">
      <alignment vertical="center"/>
    </xf>
    <xf numFmtId="0" fontId="14" fillId="4" borderId="0" xfId="0" applyFont="1" applyFill="1"/>
    <xf numFmtId="0" fontId="10" fillId="9" borderId="0" xfId="0" applyFont="1" applyFill="1"/>
    <xf numFmtId="0" fontId="5" fillId="4" borderId="2" xfId="0" applyFont="1" applyFill="1" applyBorder="1"/>
    <xf numFmtId="0" fontId="11" fillId="4" borderId="2" xfId="0" applyFont="1" applyFill="1" applyBorder="1" applyAlignment="1">
      <alignment vertical="center"/>
    </xf>
    <xf numFmtId="0" fontId="1" fillId="0" borderId="0" xfId="0" applyFont="1"/>
    <xf numFmtId="0" fontId="9" fillId="0" borderId="0" xfId="0" applyFont="1" applyBorder="1"/>
    <xf numFmtId="8" fontId="9" fillId="0" borderId="0" xfId="21" applyNumberFormat="1" applyFont="1" applyBorder="1"/>
    <xf numFmtId="43" fontId="13" fillId="0" borderId="2" xfId="21" applyNumberFormat="1" applyFont="1" applyBorder="1" applyAlignment="1">
      <alignment vertical="center"/>
    </xf>
    <xf numFmtId="0" fontId="11" fillId="7" borderId="2" xfId="0" applyFont="1" applyFill="1" applyBorder="1" applyAlignment="1">
      <alignment vertical="center"/>
    </xf>
    <xf numFmtId="8" fontId="11" fillId="7" borderId="2" xfId="21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 wrapText="1"/>
    </xf>
    <xf numFmtId="8" fontId="11" fillId="3" borderId="2" xfId="21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8" fontId="13" fillId="4" borderId="2" xfId="21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8" fontId="4" fillId="0" borderId="5" xfId="21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vier.hernandez\Desktop\MEMORY%20NUEVA%202021\LEY%20INGRESOS%202022\DICIEMBRE%202021\RAMSES\ejemplos%20de%20informa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7"/>
  <sheetViews>
    <sheetView tabSelected="1" workbookViewId="0" topLeftCell="A1">
      <pane xSplit="10" ySplit="3" topLeftCell="K4" activePane="bottomRight" state="frozen"/>
      <selection pane="topRight" activeCell="K1" sqref="K1"/>
      <selection pane="bottomLeft" activeCell="A4" sqref="A4"/>
      <selection pane="bottomRight" activeCell="J2" sqref="J2"/>
    </sheetView>
  </sheetViews>
  <sheetFormatPr defaultColWidth="11.421875" defaultRowHeight="15"/>
  <cols>
    <col min="1" max="1" width="8.421875" style="28" bestFit="1" customWidth="1"/>
    <col min="2" max="2" width="10.28125" style="28" customWidth="1"/>
    <col min="3" max="3" width="14.140625" style="28" hidden="1" customWidth="1"/>
    <col min="4" max="4" width="8.8515625" style="28" hidden="1" customWidth="1"/>
    <col min="5" max="5" width="9.00390625" style="28" hidden="1" customWidth="1"/>
    <col min="6" max="6" width="8.140625" style="28" hidden="1" customWidth="1"/>
    <col min="7" max="7" width="8.7109375" style="28" hidden="1" customWidth="1"/>
    <col min="8" max="8" width="10.8515625" style="28" hidden="1" customWidth="1"/>
    <col min="9" max="9" width="15.28125" style="28" hidden="1" customWidth="1"/>
    <col min="10" max="10" width="70.140625" style="28" customWidth="1"/>
    <col min="11" max="11" width="30.140625" style="28" bestFit="1" customWidth="1"/>
    <col min="12" max="22" width="27.28125" style="28" bestFit="1" customWidth="1"/>
    <col min="23" max="23" width="30.7109375" style="28" bestFit="1" customWidth="1"/>
    <col min="24" max="24" width="41.57421875" style="28" bestFit="1" customWidth="1"/>
    <col min="25" max="25" width="16.8515625" style="28" bestFit="1" customWidth="1"/>
    <col min="26" max="26" width="13.28125" style="28" bestFit="1" customWidth="1"/>
    <col min="27" max="16384" width="11.421875" style="28" customWidth="1"/>
  </cols>
  <sheetData>
    <row r="1" spans="1:24" ht="13.5" thickBot="1">
      <c r="A1" s="2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>
        <f>+'[1]Hoja1'!$N$408</f>
        <v>0</v>
      </c>
      <c r="X1" s="31"/>
    </row>
    <row r="2" spans="1:24" ht="39" thickTop="1">
      <c r="A2" s="1" t="s">
        <v>0</v>
      </c>
      <c r="B2" s="32" t="s">
        <v>1</v>
      </c>
      <c r="C2" s="3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3" t="s">
        <v>9</v>
      </c>
      <c r="K2" s="34" t="s">
        <v>866</v>
      </c>
      <c r="L2" s="34" t="s">
        <v>867</v>
      </c>
      <c r="M2" s="34" t="s">
        <v>868</v>
      </c>
      <c r="N2" s="34" t="s">
        <v>869</v>
      </c>
      <c r="O2" s="34" t="s">
        <v>870</v>
      </c>
      <c r="P2" s="34" t="s">
        <v>871</v>
      </c>
      <c r="Q2" s="34" t="s">
        <v>872</v>
      </c>
      <c r="R2" s="34" t="s">
        <v>873</v>
      </c>
      <c r="S2" s="34" t="s">
        <v>874</v>
      </c>
      <c r="T2" s="34" t="s">
        <v>875</v>
      </c>
      <c r="U2" s="34" t="s">
        <v>876</v>
      </c>
      <c r="V2" s="34" t="s">
        <v>877</v>
      </c>
      <c r="W2" s="35" t="s">
        <v>10</v>
      </c>
      <c r="X2" s="31"/>
    </row>
    <row r="3" spans="1:24" ht="15">
      <c r="A3" s="36"/>
      <c r="B3" s="36"/>
      <c r="C3" s="36"/>
      <c r="D3" s="36"/>
      <c r="E3" s="36"/>
      <c r="F3" s="36"/>
      <c r="G3" s="36"/>
      <c r="H3" s="36"/>
      <c r="I3" s="36"/>
      <c r="J3" s="36" t="s">
        <v>11</v>
      </c>
      <c r="K3" s="37">
        <f aca="true" t="shared" si="0" ref="K3:V3">+K4+K62+K78+K103+K256+K340+K448+K536+K630+K648</f>
        <v>1044802477.1600001</v>
      </c>
      <c r="L3" s="37">
        <f t="shared" si="0"/>
        <v>634196728.28</v>
      </c>
      <c r="M3" s="37">
        <f t="shared" si="0"/>
        <v>454388341.61</v>
      </c>
      <c r="N3" s="37">
        <f t="shared" si="0"/>
        <v>537752130.1700001</v>
      </c>
      <c r="O3" s="37">
        <f t="shared" si="0"/>
        <v>449487604.03000003</v>
      </c>
      <c r="P3" s="37">
        <f t="shared" si="0"/>
        <v>462144095.21000004</v>
      </c>
      <c r="Q3" s="37">
        <f t="shared" si="0"/>
        <v>464889358.98</v>
      </c>
      <c r="R3" s="37">
        <f t="shared" si="0"/>
        <v>472316738.69000006</v>
      </c>
      <c r="S3" s="37">
        <f t="shared" si="0"/>
        <v>456182269.83000004</v>
      </c>
      <c r="T3" s="37">
        <f t="shared" si="0"/>
        <v>448423086.37</v>
      </c>
      <c r="U3" s="37">
        <f t="shared" si="0"/>
        <v>409921199.82</v>
      </c>
      <c r="V3" s="37">
        <f t="shared" si="0"/>
        <v>449644311.52</v>
      </c>
      <c r="W3" s="37">
        <f>+W4+W62+W78+W103+W256+W340+W448+W536+W630+W648</f>
        <v>6284148341.67</v>
      </c>
      <c r="X3" s="38"/>
    </row>
    <row r="4" spans="1:24" ht="15">
      <c r="A4" s="32"/>
      <c r="B4" s="32"/>
      <c r="C4" s="32"/>
      <c r="D4" s="32"/>
      <c r="E4" s="39">
        <v>1</v>
      </c>
      <c r="F4" s="39">
        <v>0</v>
      </c>
      <c r="G4" s="39" t="s">
        <v>12</v>
      </c>
      <c r="H4" s="39">
        <v>0</v>
      </c>
      <c r="I4" s="39" t="str">
        <f>CONCATENATE(E4,"-",F4,"-",G4,"-",H4)</f>
        <v>1-0-00-0</v>
      </c>
      <c r="J4" s="32" t="s">
        <v>13</v>
      </c>
      <c r="K4" s="40">
        <f aca="true" t="shared" si="1" ref="K4:V4">+K5+K12+K19+K27+K30+K33+K36+K56+K59</f>
        <v>689455625.1400001</v>
      </c>
      <c r="L4" s="40">
        <f t="shared" si="1"/>
        <v>181766376.01000002</v>
      </c>
      <c r="M4" s="40">
        <f t="shared" si="1"/>
        <v>65763740.3</v>
      </c>
      <c r="N4" s="40">
        <f t="shared" si="1"/>
        <v>47242959.54</v>
      </c>
      <c r="O4" s="40">
        <f t="shared" si="1"/>
        <v>49768726.06</v>
      </c>
      <c r="P4" s="40">
        <f t="shared" si="1"/>
        <v>53521096.22</v>
      </c>
      <c r="Q4" s="40">
        <f t="shared" si="1"/>
        <v>66414822.17</v>
      </c>
      <c r="R4" s="40">
        <f t="shared" si="1"/>
        <v>63818712.55999999</v>
      </c>
      <c r="S4" s="40">
        <f t="shared" si="1"/>
        <v>65144271.75</v>
      </c>
      <c r="T4" s="40">
        <f t="shared" si="1"/>
        <v>57850989.36</v>
      </c>
      <c r="U4" s="40">
        <f t="shared" si="1"/>
        <v>58508277.18000001</v>
      </c>
      <c r="V4" s="40">
        <f t="shared" si="1"/>
        <v>97095785.12</v>
      </c>
      <c r="W4" s="40">
        <f aca="true" t="shared" si="2" ref="W4">+W5+W12+W19+W27+W30+W33+W36+W56+W59</f>
        <v>1496351381.41</v>
      </c>
      <c r="X4" s="38"/>
    </row>
    <row r="5" spans="1:24" ht="15">
      <c r="A5" s="41"/>
      <c r="B5" s="41"/>
      <c r="C5" s="41"/>
      <c r="D5" s="41"/>
      <c r="E5" s="42">
        <v>1</v>
      </c>
      <c r="F5" s="42">
        <v>1</v>
      </c>
      <c r="G5" s="42" t="s">
        <v>12</v>
      </c>
      <c r="H5" s="42">
        <v>0</v>
      </c>
      <c r="I5" s="42" t="str">
        <f aca="true" t="shared" si="3" ref="I5:I68">CONCATENATE(E5,"-",F5,"-",G5,"-",H5)</f>
        <v>1-1-00-0</v>
      </c>
      <c r="J5" s="41" t="s">
        <v>14</v>
      </c>
      <c r="K5" s="43">
        <f aca="true" t="shared" si="4" ref="K5:V5">+K6+K8+K10</f>
        <v>2097236.62</v>
      </c>
      <c r="L5" s="43">
        <f t="shared" si="4"/>
        <v>1877267.3600000003</v>
      </c>
      <c r="M5" s="43">
        <f t="shared" si="4"/>
        <v>1811364.22</v>
      </c>
      <c r="N5" s="43">
        <f t="shared" si="4"/>
        <v>668580.64</v>
      </c>
      <c r="O5" s="43">
        <f t="shared" si="4"/>
        <v>1194238.9</v>
      </c>
      <c r="P5" s="43">
        <f t="shared" si="4"/>
        <v>614439.66</v>
      </c>
      <c r="Q5" s="43">
        <f t="shared" si="4"/>
        <v>1379241.35</v>
      </c>
      <c r="R5" s="43">
        <f t="shared" si="4"/>
        <v>1035206.98</v>
      </c>
      <c r="S5" s="43">
        <f t="shared" si="4"/>
        <v>729071.5800000001</v>
      </c>
      <c r="T5" s="43">
        <f t="shared" si="4"/>
        <v>843956.86</v>
      </c>
      <c r="U5" s="43">
        <f t="shared" si="4"/>
        <v>785708</v>
      </c>
      <c r="V5" s="43">
        <f t="shared" si="4"/>
        <v>1371249.9700000002</v>
      </c>
      <c r="W5" s="43">
        <f aca="true" t="shared" si="5" ref="W5">+W6+W8+W10</f>
        <v>14407562.14</v>
      </c>
      <c r="X5" s="31"/>
    </row>
    <row r="6" spans="1:24" ht="15">
      <c r="A6" s="44"/>
      <c r="B6" s="44"/>
      <c r="C6" s="44"/>
      <c r="D6" s="44"/>
      <c r="E6" s="45">
        <v>1</v>
      </c>
      <c r="F6" s="45">
        <v>1</v>
      </c>
      <c r="G6" s="45" t="s">
        <v>15</v>
      </c>
      <c r="H6" s="45">
        <v>0</v>
      </c>
      <c r="I6" s="45" t="str">
        <f t="shared" si="3"/>
        <v>1-1-01-0</v>
      </c>
      <c r="J6" s="44" t="s">
        <v>16</v>
      </c>
      <c r="K6" s="46">
        <f aca="true" t="shared" si="6" ref="K6:V6">SUM(K7:K7)</f>
        <v>195087.13</v>
      </c>
      <c r="L6" s="46">
        <f t="shared" si="6"/>
        <v>562117.56</v>
      </c>
      <c r="M6" s="46">
        <f t="shared" si="6"/>
        <v>461511.47</v>
      </c>
      <c r="N6" s="46">
        <f t="shared" si="6"/>
        <v>207347.43</v>
      </c>
      <c r="O6" s="46">
        <f t="shared" si="6"/>
        <v>398123.58</v>
      </c>
      <c r="P6" s="46">
        <f t="shared" si="6"/>
        <v>73343.32</v>
      </c>
      <c r="Q6" s="46">
        <f t="shared" si="6"/>
        <v>433109.25</v>
      </c>
      <c r="R6" s="46">
        <f t="shared" si="6"/>
        <v>221502.72</v>
      </c>
      <c r="S6" s="46">
        <f t="shared" si="6"/>
        <v>189423.03</v>
      </c>
      <c r="T6" s="46">
        <f t="shared" si="6"/>
        <v>198420.66</v>
      </c>
      <c r="U6" s="46">
        <f t="shared" si="6"/>
        <v>154380.43</v>
      </c>
      <c r="V6" s="46">
        <f t="shared" si="6"/>
        <v>218469.94</v>
      </c>
      <c r="W6" s="46">
        <f aca="true" t="shared" si="7" ref="W6">SUM(W7:W7)</f>
        <v>3312836.5200000005</v>
      </c>
      <c r="X6" s="31"/>
    </row>
    <row r="7" spans="1:24" ht="15">
      <c r="A7" s="2">
        <v>1</v>
      </c>
      <c r="B7" s="4" t="s">
        <v>17</v>
      </c>
      <c r="C7" s="4">
        <v>41111020001</v>
      </c>
      <c r="D7" s="2">
        <v>1</v>
      </c>
      <c r="E7" s="3">
        <v>1</v>
      </c>
      <c r="F7" s="3">
        <v>1</v>
      </c>
      <c r="G7" s="3" t="s">
        <v>15</v>
      </c>
      <c r="H7" s="3">
        <f>+D7</f>
        <v>1</v>
      </c>
      <c r="I7" s="3" t="str">
        <f t="shared" si="3"/>
        <v>1-1-01-1</v>
      </c>
      <c r="J7" s="4" t="s">
        <v>18</v>
      </c>
      <c r="K7" s="5">
        <v>195087.13</v>
      </c>
      <c r="L7" s="5">
        <v>562117.56</v>
      </c>
      <c r="M7" s="5">
        <v>461511.47</v>
      </c>
      <c r="N7" s="5">
        <v>207347.43</v>
      </c>
      <c r="O7" s="5">
        <v>398123.58</v>
      </c>
      <c r="P7" s="5">
        <v>73343.32</v>
      </c>
      <c r="Q7" s="5">
        <v>433109.25</v>
      </c>
      <c r="R7" s="5">
        <v>221502.72</v>
      </c>
      <c r="S7" s="5">
        <v>189423.03</v>
      </c>
      <c r="T7" s="5">
        <v>198420.66</v>
      </c>
      <c r="U7" s="5">
        <v>154380.43</v>
      </c>
      <c r="V7" s="5">
        <v>218469.94</v>
      </c>
      <c r="W7" s="5">
        <f>SUM(K7:V7)</f>
        <v>3312836.5200000005</v>
      </c>
      <c r="X7" s="38"/>
    </row>
    <row r="8" spans="1:24" ht="15">
      <c r="A8" s="2"/>
      <c r="B8" s="44"/>
      <c r="C8" s="44"/>
      <c r="D8" s="2"/>
      <c r="E8" s="45">
        <v>1</v>
      </c>
      <c r="F8" s="45">
        <v>1</v>
      </c>
      <c r="G8" s="45" t="s">
        <v>19</v>
      </c>
      <c r="H8" s="45">
        <v>0</v>
      </c>
      <c r="I8" s="45" t="str">
        <f t="shared" si="3"/>
        <v>1-1-02-0</v>
      </c>
      <c r="J8" s="44" t="s">
        <v>20</v>
      </c>
      <c r="K8" s="46">
        <f aca="true" t="shared" si="8" ref="K8:V8">SUM(K9:K9)</f>
        <v>1026722.67</v>
      </c>
      <c r="L8" s="46">
        <f t="shared" si="8"/>
        <v>549316.16</v>
      </c>
      <c r="M8" s="46">
        <f t="shared" si="8"/>
        <v>372045.31</v>
      </c>
      <c r="N8" s="46">
        <f t="shared" si="8"/>
        <v>53308.77</v>
      </c>
      <c r="O8" s="46">
        <f t="shared" si="8"/>
        <v>211228.09</v>
      </c>
      <c r="P8" s="46">
        <f t="shared" si="8"/>
        <v>39758.48</v>
      </c>
      <c r="Q8" s="46">
        <f t="shared" si="8"/>
        <v>300214</v>
      </c>
      <c r="R8" s="46">
        <f t="shared" si="8"/>
        <v>106102.53</v>
      </c>
      <c r="S8" s="46">
        <f t="shared" si="8"/>
        <v>90430.63</v>
      </c>
      <c r="T8" s="46">
        <f t="shared" si="8"/>
        <v>215180.28</v>
      </c>
      <c r="U8" s="46">
        <f t="shared" si="8"/>
        <v>310637.17</v>
      </c>
      <c r="V8" s="46">
        <f t="shared" si="8"/>
        <v>584150.37</v>
      </c>
      <c r="W8" s="46">
        <f aca="true" t="shared" si="9" ref="W8">SUM(W9:W9)</f>
        <v>3859094.4599999995</v>
      </c>
      <c r="X8" s="38"/>
    </row>
    <row r="9" spans="1:24" ht="15">
      <c r="A9" s="2">
        <v>2</v>
      </c>
      <c r="B9" s="4" t="s">
        <v>21</v>
      </c>
      <c r="C9" s="4">
        <v>41111030002</v>
      </c>
      <c r="D9" s="2">
        <v>2</v>
      </c>
      <c r="E9" s="3">
        <v>1</v>
      </c>
      <c r="F9" s="3">
        <v>1</v>
      </c>
      <c r="G9" s="3" t="s">
        <v>19</v>
      </c>
      <c r="H9" s="3">
        <f>+D9</f>
        <v>2</v>
      </c>
      <c r="I9" s="3" t="str">
        <f t="shared" si="3"/>
        <v>1-1-02-2</v>
      </c>
      <c r="J9" s="4" t="s">
        <v>22</v>
      </c>
      <c r="K9" s="5">
        <v>1026722.67</v>
      </c>
      <c r="L9" s="5">
        <v>549316.16</v>
      </c>
      <c r="M9" s="5">
        <v>372045.31</v>
      </c>
      <c r="N9" s="5">
        <v>53308.77</v>
      </c>
      <c r="O9" s="5">
        <v>211228.09</v>
      </c>
      <c r="P9" s="5">
        <v>39758.48</v>
      </c>
      <c r="Q9" s="5">
        <v>300214</v>
      </c>
      <c r="R9" s="5">
        <v>106102.53</v>
      </c>
      <c r="S9" s="5">
        <v>90430.63</v>
      </c>
      <c r="T9" s="5">
        <v>215180.28</v>
      </c>
      <c r="U9" s="5">
        <v>310637.17</v>
      </c>
      <c r="V9" s="5">
        <v>584150.37</v>
      </c>
      <c r="W9" s="5">
        <f>SUM(K9:V9)</f>
        <v>3859094.4599999995</v>
      </c>
      <c r="X9" s="38"/>
    </row>
    <row r="10" spans="1:24" ht="15">
      <c r="A10" s="2"/>
      <c r="B10" s="44"/>
      <c r="C10" s="44"/>
      <c r="D10" s="2"/>
      <c r="E10" s="45">
        <v>1</v>
      </c>
      <c r="F10" s="45">
        <v>1</v>
      </c>
      <c r="G10" s="45" t="s">
        <v>23</v>
      </c>
      <c r="H10" s="45">
        <v>0</v>
      </c>
      <c r="I10" s="45" t="str">
        <f t="shared" si="3"/>
        <v>1-1-03-0</v>
      </c>
      <c r="J10" s="44" t="s">
        <v>24</v>
      </c>
      <c r="K10" s="46">
        <f aca="true" t="shared" si="10" ref="K10:V10">SUM(K11:K11)</f>
        <v>875426.82</v>
      </c>
      <c r="L10" s="46">
        <f t="shared" si="10"/>
        <v>765833.64</v>
      </c>
      <c r="M10" s="46">
        <f t="shared" si="10"/>
        <v>977807.44</v>
      </c>
      <c r="N10" s="46">
        <f t="shared" si="10"/>
        <v>407924.44</v>
      </c>
      <c r="O10" s="46">
        <f t="shared" si="10"/>
        <v>584887.23</v>
      </c>
      <c r="P10" s="46">
        <f t="shared" si="10"/>
        <v>501337.86</v>
      </c>
      <c r="Q10" s="46">
        <f t="shared" si="10"/>
        <v>645918.1</v>
      </c>
      <c r="R10" s="46">
        <f t="shared" si="10"/>
        <v>707601.73</v>
      </c>
      <c r="S10" s="46">
        <f t="shared" si="10"/>
        <v>449217.92</v>
      </c>
      <c r="T10" s="46">
        <f t="shared" si="10"/>
        <v>430355.92</v>
      </c>
      <c r="U10" s="46">
        <f t="shared" si="10"/>
        <v>320690.4</v>
      </c>
      <c r="V10" s="46">
        <f t="shared" si="10"/>
        <v>568629.66</v>
      </c>
      <c r="W10" s="46">
        <f aca="true" t="shared" si="11" ref="W10">SUM(W11:W11)</f>
        <v>7235631.16</v>
      </c>
      <c r="X10" s="38"/>
    </row>
    <row r="11" spans="1:24" ht="15">
      <c r="A11" s="2">
        <v>3</v>
      </c>
      <c r="B11" s="4" t="s">
        <v>25</v>
      </c>
      <c r="C11" s="4">
        <v>41111040003</v>
      </c>
      <c r="D11" s="2">
        <v>3</v>
      </c>
      <c r="E11" s="3">
        <v>1</v>
      </c>
      <c r="F11" s="3">
        <v>1</v>
      </c>
      <c r="G11" s="3" t="s">
        <v>23</v>
      </c>
      <c r="H11" s="3">
        <f>+D11</f>
        <v>3</v>
      </c>
      <c r="I11" s="3" t="str">
        <f t="shared" si="3"/>
        <v>1-1-03-3</v>
      </c>
      <c r="J11" s="4" t="s">
        <v>26</v>
      </c>
      <c r="K11" s="5">
        <v>875426.82</v>
      </c>
      <c r="L11" s="5">
        <v>765833.64</v>
      </c>
      <c r="M11" s="5">
        <v>977807.44</v>
      </c>
      <c r="N11" s="5">
        <v>407924.44</v>
      </c>
      <c r="O11" s="5">
        <v>584887.23</v>
      </c>
      <c r="P11" s="5">
        <v>501337.86</v>
      </c>
      <c r="Q11" s="5">
        <v>645918.1</v>
      </c>
      <c r="R11" s="5">
        <v>707601.73</v>
      </c>
      <c r="S11" s="5">
        <v>449217.92</v>
      </c>
      <c r="T11" s="5">
        <v>430355.92</v>
      </c>
      <c r="U11" s="5">
        <v>320690.4</v>
      </c>
      <c r="V11" s="5">
        <v>568629.66</v>
      </c>
      <c r="W11" s="5">
        <f>SUM(K11:V11)</f>
        <v>7235631.16</v>
      </c>
      <c r="X11" s="38"/>
    </row>
    <row r="12" spans="1:24" ht="15">
      <c r="A12" s="6"/>
      <c r="B12" s="41"/>
      <c r="C12" s="41"/>
      <c r="D12" s="6"/>
      <c r="E12" s="42">
        <v>1</v>
      </c>
      <c r="F12" s="42">
        <v>2</v>
      </c>
      <c r="G12" s="42" t="s">
        <v>12</v>
      </c>
      <c r="H12" s="42">
        <v>0</v>
      </c>
      <c r="I12" s="42" t="str">
        <f t="shared" si="3"/>
        <v>1-2-00-0</v>
      </c>
      <c r="J12" s="41" t="s">
        <v>27</v>
      </c>
      <c r="K12" s="43">
        <f aca="true" t="shared" si="12" ref="K12:V12">+K13+K17</f>
        <v>645782465.71</v>
      </c>
      <c r="L12" s="43">
        <f t="shared" si="12"/>
        <v>147220680.57999998</v>
      </c>
      <c r="M12" s="43">
        <f t="shared" si="12"/>
        <v>34576186.68</v>
      </c>
      <c r="N12" s="43">
        <f t="shared" si="12"/>
        <v>24524384.51</v>
      </c>
      <c r="O12" s="43">
        <f t="shared" si="12"/>
        <v>25808079.090000004</v>
      </c>
      <c r="P12" s="43">
        <f t="shared" si="12"/>
        <v>25951481.259999998</v>
      </c>
      <c r="Q12" s="43">
        <f t="shared" si="12"/>
        <v>36650170.49</v>
      </c>
      <c r="R12" s="43">
        <f t="shared" si="12"/>
        <v>37717170.4</v>
      </c>
      <c r="S12" s="43">
        <f t="shared" si="12"/>
        <v>35755721.11</v>
      </c>
      <c r="T12" s="43">
        <f t="shared" si="12"/>
        <v>30983751.89</v>
      </c>
      <c r="U12" s="43">
        <f t="shared" si="12"/>
        <v>33466393.42</v>
      </c>
      <c r="V12" s="43">
        <f t="shared" si="12"/>
        <v>63166558.02</v>
      </c>
      <c r="W12" s="43">
        <f aca="true" t="shared" si="13" ref="W12">+W13+W17</f>
        <v>1141603043.16</v>
      </c>
      <c r="X12" s="38"/>
    </row>
    <row r="13" spans="1:24" ht="15">
      <c r="A13" s="6"/>
      <c r="B13" s="44"/>
      <c r="C13" s="44"/>
      <c r="D13" s="6"/>
      <c r="E13" s="45">
        <v>1</v>
      </c>
      <c r="F13" s="45">
        <v>2</v>
      </c>
      <c r="G13" s="45" t="s">
        <v>15</v>
      </c>
      <c r="H13" s="45">
        <v>0</v>
      </c>
      <c r="I13" s="45" t="str">
        <f t="shared" si="3"/>
        <v>1-2-01-0</v>
      </c>
      <c r="J13" s="44" t="s">
        <v>28</v>
      </c>
      <c r="K13" s="46">
        <f aca="true" t="shared" si="14" ref="K13:V13">SUM(K14:K16)</f>
        <v>645370847.25</v>
      </c>
      <c r="L13" s="46">
        <f t="shared" si="14"/>
        <v>146047289.13</v>
      </c>
      <c r="M13" s="46">
        <f t="shared" si="14"/>
        <v>33898106.52</v>
      </c>
      <c r="N13" s="46">
        <f t="shared" si="14"/>
        <v>22953719.560000002</v>
      </c>
      <c r="O13" s="46">
        <f t="shared" si="14"/>
        <v>25152472.17</v>
      </c>
      <c r="P13" s="46">
        <f t="shared" si="14"/>
        <v>23819096.15</v>
      </c>
      <c r="Q13" s="46">
        <f t="shared" si="14"/>
        <v>35421535.42</v>
      </c>
      <c r="R13" s="46">
        <f t="shared" si="14"/>
        <v>36890586.39</v>
      </c>
      <c r="S13" s="46">
        <f t="shared" si="14"/>
        <v>34394950.89</v>
      </c>
      <c r="T13" s="46">
        <f t="shared" si="14"/>
        <v>29004608.11</v>
      </c>
      <c r="U13" s="46">
        <f t="shared" si="14"/>
        <v>32218884.14</v>
      </c>
      <c r="V13" s="46">
        <f t="shared" si="14"/>
        <v>60911448.5</v>
      </c>
      <c r="W13" s="46">
        <f aca="true" t="shared" si="15" ref="W13">SUM(W14:W16)</f>
        <v>1126083544.23</v>
      </c>
      <c r="X13" s="38"/>
    </row>
    <row r="14" spans="1:24" ht="15">
      <c r="A14" s="2">
        <v>51</v>
      </c>
      <c r="B14" s="4" t="s">
        <v>29</v>
      </c>
      <c r="C14" s="4">
        <v>41121020051</v>
      </c>
      <c r="D14" s="2">
        <v>51</v>
      </c>
      <c r="E14" s="3">
        <v>1</v>
      </c>
      <c r="F14" s="3">
        <v>2</v>
      </c>
      <c r="G14" s="3" t="s">
        <v>15</v>
      </c>
      <c r="H14" s="3">
        <f aca="true" t="shared" si="16" ref="H14:H16">+D14</f>
        <v>51</v>
      </c>
      <c r="I14" s="3" t="str">
        <f t="shared" si="3"/>
        <v>1-2-01-51</v>
      </c>
      <c r="J14" s="4" t="s">
        <v>30</v>
      </c>
      <c r="K14" s="5">
        <v>611991251.28</v>
      </c>
      <c r="L14" s="5">
        <v>124495128.59</v>
      </c>
      <c r="M14" s="5">
        <v>13813299.31</v>
      </c>
      <c r="N14" s="5">
        <v>10658324.64</v>
      </c>
      <c r="O14" s="5">
        <v>10990993.44</v>
      </c>
      <c r="P14" s="5">
        <v>7792232.63</v>
      </c>
      <c r="Q14" s="5">
        <v>17906708.85</v>
      </c>
      <c r="R14" s="5">
        <v>21899975.65</v>
      </c>
      <c r="S14" s="5">
        <v>17679306.88</v>
      </c>
      <c r="T14" s="5">
        <v>19983856.08</v>
      </c>
      <c r="U14" s="5">
        <v>16578440.08</v>
      </c>
      <c r="V14" s="5">
        <v>22285398.96</v>
      </c>
      <c r="W14" s="5">
        <f aca="true" t="shared" si="17" ref="W14:W16">SUM(K14:V14)</f>
        <v>896074916.3900001</v>
      </c>
      <c r="X14" s="38"/>
    </row>
    <row r="15" spans="1:24" ht="15">
      <c r="A15" s="2">
        <v>320</v>
      </c>
      <c r="B15" s="4" t="s">
        <v>31</v>
      </c>
      <c r="C15" s="4">
        <v>41121020320</v>
      </c>
      <c r="D15" s="2">
        <v>320</v>
      </c>
      <c r="E15" s="3">
        <v>1</v>
      </c>
      <c r="F15" s="3">
        <v>2</v>
      </c>
      <c r="G15" s="3" t="s">
        <v>15</v>
      </c>
      <c r="H15" s="3">
        <f t="shared" si="16"/>
        <v>320</v>
      </c>
      <c r="I15" s="3" t="str">
        <f t="shared" si="3"/>
        <v>1-2-01-320</v>
      </c>
      <c r="J15" s="4" t="s">
        <v>32</v>
      </c>
      <c r="K15" s="5">
        <v>1895257.15</v>
      </c>
      <c r="L15" s="5">
        <v>1964750.25</v>
      </c>
      <c r="M15" s="5">
        <v>1727685.89</v>
      </c>
      <c r="N15" s="5">
        <v>1373255.1</v>
      </c>
      <c r="O15" s="5">
        <v>1328748.83</v>
      </c>
      <c r="P15" s="5">
        <v>1524593.98</v>
      </c>
      <c r="Q15" s="5">
        <v>1696733.92</v>
      </c>
      <c r="R15" s="5">
        <v>1799808.86</v>
      </c>
      <c r="S15" s="5">
        <v>1749571.84</v>
      </c>
      <c r="T15" s="5">
        <v>1627100.61</v>
      </c>
      <c r="U15" s="5">
        <v>1084481.77</v>
      </c>
      <c r="V15" s="5">
        <v>1635614.16</v>
      </c>
      <c r="W15" s="5">
        <f t="shared" si="17"/>
        <v>19407602.36</v>
      </c>
      <c r="X15" s="38"/>
    </row>
    <row r="16" spans="1:26" ht="15">
      <c r="A16" s="2">
        <v>311</v>
      </c>
      <c r="B16" s="4" t="s">
        <v>33</v>
      </c>
      <c r="C16" s="4">
        <v>41121020311</v>
      </c>
      <c r="D16" s="2">
        <v>311</v>
      </c>
      <c r="E16" s="3">
        <v>1</v>
      </c>
      <c r="F16" s="3">
        <v>2</v>
      </c>
      <c r="G16" s="3" t="s">
        <v>15</v>
      </c>
      <c r="H16" s="3">
        <f t="shared" si="16"/>
        <v>311</v>
      </c>
      <c r="I16" s="3" t="str">
        <f t="shared" si="3"/>
        <v>1-2-01-311</v>
      </c>
      <c r="J16" s="4" t="s">
        <v>34</v>
      </c>
      <c r="K16" s="5">
        <v>31484338.82</v>
      </c>
      <c r="L16" s="5">
        <v>19587410.29</v>
      </c>
      <c r="M16" s="5">
        <v>18357121.32</v>
      </c>
      <c r="N16" s="5">
        <v>10922139.82</v>
      </c>
      <c r="O16" s="5">
        <v>12832729.9</v>
      </c>
      <c r="P16" s="5">
        <v>14502269.54</v>
      </c>
      <c r="Q16" s="5">
        <v>15818092.65</v>
      </c>
      <c r="R16" s="5">
        <v>13190801.88</v>
      </c>
      <c r="S16" s="5">
        <v>14966072.17</v>
      </c>
      <c r="T16" s="5">
        <v>7393651.42</v>
      </c>
      <c r="U16" s="5">
        <v>14555962.29</v>
      </c>
      <c r="V16" s="5">
        <v>36990435.38</v>
      </c>
      <c r="W16" s="5">
        <f t="shared" si="17"/>
        <v>210601025.47999996</v>
      </c>
      <c r="X16" s="38"/>
      <c r="Y16" s="47">
        <v>210601025.47999996</v>
      </c>
      <c r="Z16" s="48">
        <f>+Y16-W16</f>
        <v>0</v>
      </c>
    </row>
    <row r="17" spans="1:24" ht="15">
      <c r="A17" s="2"/>
      <c r="B17" s="44"/>
      <c r="C17" s="44"/>
      <c r="D17" s="2"/>
      <c r="E17" s="45">
        <v>1</v>
      </c>
      <c r="F17" s="45">
        <v>2</v>
      </c>
      <c r="G17" s="45" t="s">
        <v>19</v>
      </c>
      <c r="H17" s="45">
        <v>0</v>
      </c>
      <c r="I17" s="45" t="str">
        <f t="shared" si="3"/>
        <v>1-2-02-0</v>
      </c>
      <c r="J17" s="44" t="s">
        <v>35</v>
      </c>
      <c r="K17" s="46">
        <f aca="true" t="shared" si="18" ref="K17:V17">SUM(K18:K18)</f>
        <v>411618.46</v>
      </c>
      <c r="L17" s="46">
        <f t="shared" si="18"/>
        <v>1173391.45</v>
      </c>
      <c r="M17" s="46">
        <f t="shared" si="18"/>
        <v>678080.16</v>
      </c>
      <c r="N17" s="46">
        <f t="shared" si="18"/>
        <v>1570664.95</v>
      </c>
      <c r="O17" s="46">
        <f t="shared" si="18"/>
        <v>655606.92</v>
      </c>
      <c r="P17" s="46">
        <f t="shared" si="18"/>
        <v>2132385.11</v>
      </c>
      <c r="Q17" s="46">
        <f t="shared" si="18"/>
        <v>1228635.07</v>
      </c>
      <c r="R17" s="46">
        <f t="shared" si="18"/>
        <v>826584.01</v>
      </c>
      <c r="S17" s="46">
        <f t="shared" si="18"/>
        <v>1360770.22</v>
      </c>
      <c r="T17" s="46">
        <f t="shared" si="18"/>
        <v>1979143.78</v>
      </c>
      <c r="U17" s="46">
        <f t="shared" si="18"/>
        <v>1247509.28</v>
      </c>
      <c r="V17" s="46">
        <f t="shared" si="18"/>
        <v>2255109.52</v>
      </c>
      <c r="W17" s="46">
        <f aca="true" t="shared" si="19" ref="W17">SUM(W18:W18)</f>
        <v>15519498.929999998</v>
      </c>
      <c r="X17" s="38"/>
    </row>
    <row r="18" spans="1:24" ht="15">
      <c r="A18" s="2">
        <v>53</v>
      </c>
      <c r="B18" s="4" t="s">
        <v>36</v>
      </c>
      <c r="C18" s="4">
        <v>41121030053</v>
      </c>
      <c r="D18" s="2">
        <v>53</v>
      </c>
      <c r="E18" s="3">
        <v>1</v>
      </c>
      <c r="F18" s="3">
        <v>2</v>
      </c>
      <c r="G18" s="3" t="s">
        <v>19</v>
      </c>
      <c r="H18" s="3">
        <f>+D18</f>
        <v>53</v>
      </c>
      <c r="I18" s="3" t="str">
        <f t="shared" si="3"/>
        <v>1-2-02-53</v>
      </c>
      <c r="J18" s="4" t="s">
        <v>37</v>
      </c>
      <c r="K18" s="5">
        <v>411618.46</v>
      </c>
      <c r="L18" s="5">
        <v>1173391.45</v>
      </c>
      <c r="M18" s="5">
        <v>678080.16</v>
      </c>
      <c r="N18" s="5">
        <v>1570664.95</v>
      </c>
      <c r="O18" s="5">
        <v>655606.92</v>
      </c>
      <c r="P18" s="5">
        <v>2132385.11</v>
      </c>
      <c r="Q18" s="5">
        <v>1228635.07</v>
      </c>
      <c r="R18" s="5">
        <v>826584.01</v>
      </c>
      <c r="S18" s="5">
        <v>1360770.22</v>
      </c>
      <c r="T18" s="5">
        <v>1979143.78</v>
      </c>
      <c r="U18" s="5">
        <v>1247509.28</v>
      </c>
      <c r="V18" s="5">
        <v>2255109.52</v>
      </c>
      <c r="W18" s="5">
        <f>SUM(K18:V18)</f>
        <v>15519498.929999998</v>
      </c>
      <c r="X18" s="38"/>
    </row>
    <row r="19" spans="1:24" ht="15">
      <c r="A19" s="6"/>
      <c r="B19" s="41"/>
      <c r="C19" s="41"/>
      <c r="D19" s="6"/>
      <c r="E19" s="42">
        <v>1</v>
      </c>
      <c r="F19" s="42">
        <v>3</v>
      </c>
      <c r="G19" s="42" t="s">
        <v>12</v>
      </c>
      <c r="H19" s="42">
        <v>0</v>
      </c>
      <c r="I19" s="42" t="str">
        <f t="shared" si="3"/>
        <v>1-3-00-0</v>
      </c>
      <c r="J19" s="41" t="s">
        <v>38</v>
      </c>
      <c r="K19" s="43">
        <f aca="true" t="shared" si="20" ref="K19:V19">+K20+K22+K25</f>
        <v>31740613.740000002</v>
      </c>
      <c r="L19" s="43">
        <f t="shared" si="20"/>
        <v>24452834.110000003</v>
      </c>
      <c r="M19" s="43">
        <f t="shared" si="20"/>
        <v>23496129.71</v>
      </c>
      <c r="N19" s="43">
        <f t="shared" si="20"/>
        <v>18227874.9</v>
      </c>
      <c r="O19" s="43">
        <f t="shared" si="20"/>
        <v>18719803.33</v>
      </c>
      <c r="P19" s="43">
        <f t="shared" si="20"/>
        <v>21755601.8</v>
      </c>
      <c r="Q19" s="43">
        <f t="shared" si="20"/>
        <v>23118689</v>
      </c>
      <c r="R19" s="43">
        <f t="shared" si="20"/>
        <v>19610511.49</v>
      </c>
      <c r="S19" s="43">
        <f t="shared" si="20"/>
        <v>23091183.46</v>
      </c>
      <c r="T19" s="43">
        <f t="shared" si="20"/>
        <v>21398948.08</v>
      </c>
      <c r="U19" s="43">
        <f t="shared" si="20"/>
        <v>19638940.03</v>
      </c>
      <c r="V19" s="43">
        <f t="shared" si="20"/>
        <v>23201790.6</v>
      </c>
      <c r="W19" s="43">
        <f aca="true" t="shared" si="21" ref="W19">+W20+W22+W25</f>
        <v>268452920.25</v>
      </c>
      <c r="X19" s="38"/>
    </row>
    <row r="20" spans="1:24" ht="15">
      <c r="A20" s="6"/>
      <c r="B20" s="44"/>
      <c r="C20" s="44"/>
      <c r="D20" s="6"/>
      <c r="E20" s="45">
        <v>1</v>
      </c>
      <c r="F20" s="45">
        <v>3</v>
      </c>
      <c r="G20" s="45" t="s">
        <v>15</v>
      </c>
      <c r="H20" s="45">
        <v>0</v>
      </c>
      <c r="I20" s="45" t="str">
        <f t="shared" si="3"/>
        <v>1-3-01-0</v>
      </c>
      <c r="J20" s="44" t="s">
        <v>39</v>
      </c>
      <c r="K20" s="46">
        <f aca="true" t="shared" si="22" ref="K20:V20">+K21</f>
        <v>0</v>
      </c>
      <c r="L20" s="46">
        <f t="shared" si="22"/>
        <v>0</v>
      </c>
      <c r="M20" s="46">
        <f t="shared" si="22"/>
        <v>0</v>
      </c>
      <c r="N20" s="46">
        <f t="shared" si="22"/>
        <v>0</v>
      </c>
      <c r="O20" s="46">
        <f t="shared" si="22"/>
        <v>0</v>
      </c>
      <c r="P20" s="46">
        <f t="shared" si="22"/>
        <v>0</v>
      </c>
      <c r="Q20" s="46">
        <f t="shared" si="22"/>
        <v>0</v>
      </c>
      <c r="R20" s="46">
        <f t="shared" si="22"/>
        <v>0</v>
      </c>
      <c r="S20" s="46">
        <f t="shared" si="22"/>
        <v>0</v>
      </c>
      <c r="T20" s="46">
        <f t="shared" si="22"/>
        <v>0</v>
      </c>
      <c r="U20" s="46">
        <f t="shared" si="22"/>
        <v>0</v>
      </c>
      <c r="V20" s="46">
        <f t="shared" si="22"/>
        <v>0</v>
      </c>
      <c r="W20" s="46">
        <f aca="true" t="shared" si="23" ref="W20">+W21</f>
        <v>0</v>
      </c>
      <c r="X20" s="38"/>
    </row>
    <row r="21" spans="1:24" ht="15">
      <c r="A21" s="2">
        <v>101</v>
      </c>
      <c r="B21" s="4" t="s">
        <v>40</v>
      </c>
      <c r="C21" s="4">
        <v>41131020101</v>
      </c>
      <c r="D21" s="2">
        <v>101</v>
      </c>
      <c r="E21" s="3">
        <v>1</v>
      </c>
      <c r="F21" s="3">
        <v>3</v>
      </c>
      <c r="G21" s="3" t="s">
        <v>15</v>
      </c>
      <c r="H21" s="3">
        <f>+D21</f>
        <v>101</v>
      </c>
      <c r="I21" s="3" t="str">
        <f t="shared" si="3"/>
        <v>1-3-01-101</v>
      </c>
      <c r="J21" s="4" t="s">
        <v>41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f>SUM(K21:V21)</f>
        <v>0</v>
      </c>
      <c r="X21" s="38"/>
    </row>
    <row r="22" spans="1:24" ht="15">
      <c r="A22" s="2"/>
      <c r="B22" s="44"/>
      <c r="C22" s="44"/>
      <c r="D22" s="2"/>
      <c r="E22" s="45">
        <v>1</v>
      </c>
      <c r="F22" s="45">
        <v>3</v>
      </c>
      <c r="G22" s="45" t="s">
        <v>19</v>
      </c>
      <c r="H22" s="45">
        <v>0</v>
      </c>
      <c r="I22" s="45" t="str">
        <f t="shared" si="3"/>
        <v>1-3-02-0</v>
      </c>
      <c r="J22" s="44" t="s">
        <v>42</v>
      </c>
      <c r="K22" s="46">
        <f aca="true" t="shared" si="24" ref="K22:V22">SUM(K23:K24)</f>
        <v>31631704.57</v>
      </c>
      <c r="L22" s="46">
        <f t="shared" si="24"/>
        <v>24395701.67</v>
      </c>
      <c r="M22" s="46">
        <f t="shared" si="24"/>
        <v>23376953.09</v>
      </c>
      <c r="N22" s="46">
        <f t="shared" si="24"/>
        <v>18225410.9</v>
      </c>
      <c r="O22" s="46">
        <f t="shared" si="24"/>
        <v>18719803.33</v>
      </c>
      <c r="P22" s="46">
        <f t="shared" si="24"/>
        <v>21755601.8</v>
      </c>
      <c r="Q22" s="46">
        <f t="shared" si="24"/>
        <v>23103196.5</v>
      </c>
      <c r="R22" s="46">
        <f t="shared" si="24"/>
        <v>19606916.59</v>
      </c>
      <c r="S22" s="46">
        <f t="shared" si="24"/>
        <v>23091183.46</v>
      </c>
      <c r="T22" s="46">
        <f t="shared" si="24"/>
        <v>21396265.49</v>
      </c>
      <c r="U22" s="46">
        <f t="shared" si="24"/>
        <v>19637285.35</v>
      </c>
      <c r="V22" s="46">
        <f t="shared" si="24"/>
        <v>23162897.5</v>
      </c>
      <c r="W22" s="46">
        <f aca="true" t="shared" si="25" ref="W22">SUM(W23:W24)</f>
        <v>268102920.25</v>
      </c>
      <c r="X22" s="38"/>
    </row>
    <row r="23" spans="1:24" ht="15">
      <c r="A23" s="2">
        <v>52</v>
      </c>
      <c r="B23" s="4" t="s">
        <v>43</v>
      </c>
      <c r="C23" s="4">
        <v>41131030052</v>
      </c>
      <c r="D23" s="2">
        <v>52</v>
      </c>
      <c r="E23" s="3">
        <v>1</v>
      </c>
      <c r="F23" s="3">
        <v>3</v>
      </c>
      <c r="G23" s="3" t="s">
        <v>19</v>
      </c>
      <c r="H23" s="3">
        <f aca="true" t="shared" si="26" ref="H23:H24">+D23</f>
        <v>52</v>
      </c>
      <c r="I23" s="3" t="str">
        <f t="shared" si="3"/>
        <v>1-3-02-52</v>
      </c>
      <c r="J23" s="4" t="s">
        <v>44</v>
      </c>
      <c r="K23" s="5">
        <v>31631704.57</v>
      </c>
      <c r="L23" s="5">
        <v>24395701.67</v>
      </c>
      <c r="M23" s="5">
        <v>23376953.09</v>
      </c>
      <c r="N23" s="5">
        <v>18225410.9</v>
      </c>
      <c r="O23" s="5">
        <v>18719803.33</v>
      </c>
      <c r="P23" s="5">
        <v>21755601.8</v>
      </c>
      <c r="Q23" s="5">
        <v>23103196.5</v>
      </c>
      <c r="R23" s="5">
        <v>19606916.59</v>
      </c>
      <c r="S23" s="5">
        <v>23091183.46</v>
      </c>
      <c r="T23" s="5">
        <v>21396265.49</v>
      </c>
      <c r="U23" s="5">
        <v>19637285.35</v>
      </c>
      <c r="V23" s="5">
        <v>23162897.5</v>
      </c>
      <c r="W23" s="5">
        <f aca="true" t="shared" si="27" ref="W23:W24">SUM(K23:V23)</f>
        <v>268102920.25</v>
      </c>
      <c r="X23" s="49"/>
    </row>
    <row r="24" spans="1:24" ht="15">
      <c r="A24" s="2">
        <v>315</v>
      </c>
      <c r="B24" s="4" t="s">
        <v>45</v>
      </c>
      <c r="C24" s="4">
        <v>41131030315</v>
      </c>
      <c r="D24" s="2">
        <v>315</v>
      </c>
      <c r="E24" s="3">
        <v>1</v>
      </c>
      <c r="F24" s="3">
        <v>3</v>
      </c>
      <c r="G24" s="3" t="s">
        <v>19</v>
      </c>
      <c r="H24" s="3">
        <f t="shared" si="26"/>
        <v>315</v>
      </c>
      <c r="I24" s="3" t="str">
        <f t="shared" si="3"/>
        <v>1-3-02-315</v>
      </c>
      <c r="J24" s="4" t="s">
        <v>46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f t="shared" si="27"/>
        <v>0</v>
      </c>
      <c r="X24" s="38"/>
    </row>
    <row r="25" spans="1:24" ht="15">
      <c r="A25" s="2"/>
      <c r="B25" s="44"/>
      <c r="C25" s="44"/>
      <c r="D25" s="2"/>
      <c r="E25" s="45">
        <v>1</v>
      </c>
      <c r="F25" s="45">
        <v>3</v>
      </c>
      <c r="G25" s="45" t="s">
        <v>23</v>
      </c>
      <c r="H25" s="45">
        <v>0</v>
      </c>
      <c r="I25" s="45" t="str">
        <f t="shared" si="3"/>
        <v>1-3-03-0</v>
      </c>
      <c r="J25" s="44" t="s">
        <v>47</v>
      </c>
      <c r="K25" s="46">
        <f aca="true" t="shared" si="28" ref="K25:V25">SUM(K26:K26)</f>
        <v>108909.17</v>
      </c>
      <c r="L25" s="46">
        <f t="shared" si="28"/>
        <v>57132.44</v>
      </c>
      <c r="M25" s="46">
        <f t="shared" si="28"/>
        <v>119176.62</v>
      </c>
      <c r="N25" s="46">
        <f t="shared" si="28"/>
        <v>2464</v>
      </c>
      <c r="O25" s="46">
        <f t="shared" si="28"/>
        <v>0</v>
      </c>
      <c r="P25" s="46">
        <f t="shared" si="28"/>
        <v>0</v>
      </c>
      <c r="Q25" s="46">
        <f t="shared" si="28"/>
        <v>15492.5</v>
      </c>
      <c r="R25" s="46">
        <f t="shared" si="28"/>
        <v>3594.9</v>
      </c>
      <c r="S25" s="46">
        <f t="shared" si="28"/>
        <v>0</v>
      </c>
      <c r="T25" s="46">
        <f t="shared" si="28"/>
        <v>2682.59</v>
      </c>
      <c r="U25" s="46">
        <f t="shared" si="28"/>
        <v>1654.68</v>
      </c>
      <c r="V25" s="46">
        <f t="shared" si="28"/>
        <v>38893.1</v>
      </c>
      <c r="W25" s="46">
        <f aca="true" t="shared" si="29" ref="W25">SUM(W26:W26)</f>
        <v>350000</v>
      </c>
      <c r="X25" s="38"/>
    </row>
    <row r="26" spans="1:24" ht="15">
      <c r="A26" s="2">
        <v>54</v>
      </c>
      <c r="B26" s="4" t="s">
        <v>48</v>
      </c>
      <c r="C26" s="4">
        <v>41131040054</v>
      </c>
      <c r="D26" s="2">
        <v>54</v>
      </c>
      <c r="E26" s="3">
        <v>1</v>
      </c>
      <c r="F26" s="3">
        <v>3</v>
      </c>
      <c r="G26" s="3" t="s">
        <v>23</v>
      </c>
      <c r="H26" s="3">
        <f>+D26</f>
        <v>54</v>
      </c>
      <c r="I26" s="3" t="str">
        <f t="shared" si="3"/>
        <v>1-3-03-54</v>
      </c>
      <c r="J26" s="4" t="s">
        <v>49</v>
      </c>
      <c r="K26" s="5">
        <v>108909.17</v>
      </c>
      <c r="L26" s="5">
        <v>57132.44</v>
      </c>
      <c r="M26" s="5">
        <v>119176.62</v>
      </c>
      <c r="N26" s="5">
        <v>2464</v>
      </c>
      <c r="O26" s="5">
        <v>0</v>
      </c>
      <c r="P26" s="5">
        <v>0</v>
      </c>
      <c r="Q26" s="5">
        <v>15492.5</v>
      </c>
      <c r="R26" s="5">
        <v>3594.9</v>
      </c>
      <c r="S26" s="5">
        <v>0</v>
      </c>
      <c r="T26" s="5">
        <v>2682.59</v>
      </c>
      <c r="U26" s="5">
        <v>1654.68</v>
      </c>
      <c r="V26" s="5">
        <v>38893.1</v>
      </c>
      <c r="W26" s="5">
        <f>SUM(K26:V26)</f>
        <v>350000</v>
      </c>
      <c r="X26" s="49"/>
    </row>
    <row r="27" spans="1:24" ht="15">
      <c r="A27" s="6"/>
      <c r="B27" s="41"/>
      <c r="C27" s="41"/>
      <c r="D27" s="6"/>
      <c r="E27" s="42">
        <v>1</v>
      </c>
      <c r="F27" s="42">
        <v>4</v>
      </c>
      <c r="G27" s="42" t="s">
        <v>12</v>
      </c>
      <c r="H27" s="42">
        <v>0</v>
      </c>
      <c r="I27" s="42" t="str">
        <f t="shared" si="3"/>
        <v>1-4-00-0</v>
      </c>
      <c r="J27" s="41" t="s">
        <v>50</v>
      </c>
      <c r="K27" s="43">
        <f aca="true" t="shared" si="30" ref="K27:V28">+K28</f>
        <v>0</v>
      </c>
      <c r="L27" s="43">
        <f t="shared" si="30"/>
        <v>0</v>
      </c>
      <c r="M27" s="43">
        <f t="shared" si="30"/>
        <v>0</v>
      </c>
      <c r="N27" s="43">
        <f t="shared" si="30"/>
        <v>0</v>
      </c>
      <c r="O27" s="43">
        <f t="shared" si="30"/>
        <v>0</v>
      </c>
      <c r="P27" s="43">
        <f t="shared" si="30"/>
        <v>0</v>
      </c>
      <c r="Q27" s="43">
        <f t="shared" si="30"/>
        <v>0</v>
      </c>
      <c r="R27" s="43">
        <f t="shared" si="30"/>
        <v>0</v>
      </c>
      <c r="S27" s="43">
        <f t="shared" si="30"/>
        <v>0</v>
      </c>
      <c r="T27" s="43">
        <f t="shared" si="30"/>
        <v>0</v>
      </c>
      <c r="U27" s="43">
        <f t="shared" si="30"/>
        <v>0</v>
      </c>
      <c r="V27" s="43">
        <f t="shared" si="30"/>
        <v>0</v>
      </c>
      <c r="W27" s="43">
        <f aca="true" t="shared" si="31" ref="W27:W28">+W28</f>
        <v>0</v>
      </c>
      <c r="X27" s="38"/>
    </row>
    <row r="28" spans="1:24" ht="15">
      <c r="A28" s="6"/>
      <c r="B28" s="44"/>
      <c r="C28" s="44"/>
      <c r="D28" s="6"/>
      <c r="E28" s="45">
        <v>1</v>
      </c>
      <c r="F28" s="45">
        <v>4</v>
      </c>
      <c r="G28" s="45" t="s">
        <v>15</v>
      </c>
      <c r="H28" s="45">
        <v>0</v>
      </c>
      <c r="I28" s="45" t="str">
        <f t="shared" si="3"/>
        <v>1-4-01-0</v>
      </c>
      <c r="J28" s="44" t="s">
        <v>50</v>
      </c>
      <c r="K28" s="46">
        <f t="shared" si="30"/>
        <v>0</v>
      </c>
      <c r="L28" s="46">
        <f t="shared" si="30"/>
        <v>0</v>
      </c>
      <c r="M28" s="46">
        <f t="shared" si="30"/>
        <v>0</v>
      </c>
      <c r="N28" s="46">
        <f t="shared" si="30"/>
        <v>0</v>
      </c>
      <c r="O28" s="46">
        <f t="shared" si="30"/>
        <v>0</v>
      </c>
      <c r="P28" s="46">
        <f t="shared" si="30"/>
        <v>0</v>
      </c>
      <c r="Q28" s="46">
        <f t="shared" si="30"/>
        <v>0</v>
      </c>
      <c r="R28" s="46">
        <f t="shared" si="30"/>
        <v>0</v>
      </c>
      <c r="S28" s="46">
        <f t="shared" si="30"/>
        <v>0</v>
      </c>
      <c r="T28" s="46">
        <f t="shared" si="30"/>
        <v>0</v>
      </c>
      <c r="U28" s="46">
        <f t="shared" si="30"/>
        <v>0</v>
      </c>
      <c r="V28" s="46">
        <f t="shared" si="30"/>
        <v>0</v>
      </c>
      <c r="W28" s="46">
        <f t="shared" si="31"/>
        <v>0</v>
      </c>
      <c r="X28" s="38"/>
    </row>
    <row r="29" spans="1:24" ht="15">
      <c r="A29" s="2">
        <v>151</v>
      </c>
      <c r="B29" s="4"/>
      <c r="C29" s="4"/>
      <c r="D29" s="2">
        <v>151</v>
      </c>
      <c r="E29" s="3">
        <v>1</v>
      </c>
      <c r="F29" s="3">
        <v>4</v>
      </c>
      <c r="G29" s="3" t="s">
        <v>15</v>
      </c>
      <c r="H29" s="3">
        <f>+D29</f>
        <v>151</v>
      </c>
      <c r="I29" s="3" t="str">
        <f t="shared" si="3"/>
        <v>1-4-01-151</v>
      </c>
      <c r="J29" s="4" t="s">
        <v>50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f>SUM(K29:V29)</f>
        <v>0</v>
      </c>
      <c r="X29" s="38"/>
    </row>
    <row r="30" spans="1:24" ht="15">
      <c r="A30" s="2"/>
      <c r="B30" s="41"/>
      <c r="C30" s="41"/>
      <c r="D30" s="2"/>
      <c r="E30" s="42">
        <v>1</v>
      </c>
      <c r="F30" s="42">
        <v>5</v>
      </c>
      <c r="G30" s="42" t="s">
        <v>12</v>
      </c>
      <c r="H30" s="42">
        <v>0</v>
      </c>
      <c r="I30" s="42" t="str">
        <f t="shared" si="3"/>
        <v>1-5-00-0</v>
      </c>
      <c r="J30" s="41" t="s">
        <v>51</v>
      </c>
      <c r="K30" s="43">
        <f aca="true" t="shared" si="32" ref="K30:V31">+K31</f>
        <v>0</v>
      </c>
      <c r="L30" s="43">
        <f t="shared" si="32"/>
        <v>0</v>
      </c>
      <c r="M30" s="43">
        <f t="shared" si="32"/>
        <v>0</v>
      </c>
      <c r="N30" s="43">
        <f t="shared" si="32"/>
        <v>0</v>
      </c>
      <c r="O30" s="43">
        <f t="shared" si="32"/>
        <v>0</v>
      </c>
      <c r="P30" s="43">
        <f t="shared" si="32"/>
        <v>0</v>
      </c>
      <c r="Q30" s="43">
        <f t="shared" si="32"/>
        <v>0</v>
      </c>
      <c r="R30" s="43">
        <f t="shared" si="32"/>
        <v>0</v>
      </c>
      <c r="S30" s="43">
        <f t="shared" si="32"/>
        <v>0</v>
      </c>
      <c r="T30" s="43">
        <f t="shared" si="32"/>
        <v>0</v>
      </c>
      <c r="U30" s="43">
        <f t="shared" si="32"/>
        <v>0</v>
      </c>
      <c r="V30" s="43">
        <f t="shared" si="32"/>
        <v>0</v>
      </c>
      <c r="W30" s="43">
        <f aca="true" t="shared" si="33" ref="W30:W31">+W31</f>
        <v>0</v>
      </c>
      <c r="X30" s="38"/>
    </row>
    <row r="31" spans="1:24" ht="15">
      <c r="A31" s="2"/>
      <c r="B31" s="44"/>
      <c r="C31" s="44"/>
      <c r="D31" s="2"/>
      <c r="E31" s="45">
        <v>1</v>
      </c>
      <c r="F31" s="45">
        <v>5</v>
      </c>
      <c r="G31" s="45" t="s">
        <v>15</v>
      </c>
      <c r="H31" s="45">
        <v>0</v>
      </c>
      <c r="I31" s="45" t="str">
        <f t="shared" si="3"/>
        <v>1-5-01-0</v>
      </c>
      <c r="J31" s="44" t="s">
        <v>51</v>
      </c>
      <c r="K31" s="46">
        <f t="shared" si="32"/>
        <v>0</v>
      </c>
      <c r="L31" s="46">
        <f t="shared" si="32"/>
        <v>0</v>
      </c>
      <c r="M31" s="46">
        <f t="shared" si="32"/>
        <v>0</v>
      </c>
      <c r="N31" s="46">
        <f t="shared" si="32"/>
        <v>0</v>
      </c>
      <c r="O31" s="46">
        <f t="shared" si="32"/>
        <v>0</v>
      </c>
      <c r="P31" s="46">
        <f t="shared" si="32"/>
        <v>0</v>
      </c>
      <c r="Q31" s="46">
        <f t="shared" si="32"/>
        <v>0</v>
      </c>
      <c r="R31" s="46">
        <f t="shared" si="32"/>
        <v>0</v>
      </c>
      <c r="S31" s="46">
        <f t="shared" si="32"/>
        <v>0</v>
      </c>
      <c r="T31" s="46">
        <f t="shared" si="32"/>
        <v>0</v>
      </c>
      <c r="U31" s="46">
        <f t="shared" si="32"/>
        <v>0</v>
      </c>
      <c r="V31" s="46">
        <f t="shared" si="32"/>
        <v>0</v>
      </c>
      <c r="W31" s="46">
        <f t="shared" si="33"/>
        <v>0</v>
      </c>
      <c r="X31" s="38"/>
    </row>
    <row r="32" spans="1:24" ht="15">
      <c r="A32" s="2">
        <v>201</v>
      </c>
      <c r="B32" s="4"/>
      <c r="C32" s="4"/>
      <c r="D32" s="2">
        <v>201</v>
      </c>
      <c r="E32" s="3">
        <v>1</v>
      </c>
      <c r="F32" s="3">
        <v>5</v>
      </c>
      <c r="G32" s="3" t="s">
        <v>15</v>
      </c>
      <c r="H32" s="3">
        <f>+D32</f>
        <v>201</v>
      </c>
      <c r="I32" s="3" t="str">
        <f t="shared" si="3"/>
        <v>1-5-01-201</v>
      </c>
      <c r="J32" s="4" t="s">
        <v>51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f>SUM(K32:V32)</f>
        <v>0</v>
      </c>
      <c r="X32" s="38"/>
    </row>
    <row r="33" spans="1:24" ht="15">
      <c r="A33" s="2"/>
      <c r="B33" s="41"/>
      <c r="C33" s="41"/>
      <c r="D33" s="2"/>
      <c r="E33" s="42">
        <v>1</v>
      </c>
      <c r="F33" s="42">
        <v>6</v>
      </c>
      <c r="G33" s="42" t="s">
        <v>12</v>
      </c>
      <c r="H33" s="42">
        <v>0</v>
      </c>
      <c r="I33" s="42" t="str">
        <f t="shared" si="3"/>
        <v>1-6-00-0</v>
      </c>
      <c r="J33" s="41" t="s">
        <v>52</v>
      </c>
      <c r="K33" s="43">
        <f aca="true" t="shared" si="34" ref="K33:V34">+K34</f>
        <v>0</v>
      </c>
      <c r="L33" s="43">
        <f t="shared" si="34"/>
        <v>0</v>
      </c>
      <c r="M33" s="43">
        <f t="shared" si="34"/>
        <v>0</v>
      </c>
      <c r="N33" s="43">
        <f t="shared" si="34"/>
        <v>0</v>
      </c>
      <c r="O33" s="43">
        <f t="shared" si="34"/>
        <v>0</v>
      </c>
      <c r="P33" s="43">
        <f t="shared" si="34"/>
        <v>0</v>
      </c>
      <c r="Q33" s="43">
        <f t="shared" si="34"/>
        <v>0</v>
      </c>
      <c r="R33" s="43">
        <f t="shared" si="34"/>
        <v>0</v>
      </c>
      <c r="S33" s="43">
        <f t="shared" si="34"/>
        <v>0</v>
      </c>
      <c r="T33" s="43">
        <f t="shared" si="34"/>
        <v>0</v>
      </c>
      <c r="U33" s="43">
        <f t="shared" si="34"/>
        <v>0</v>
      </c>
      <c r="V33" s="43">
        <f t="shared" si="34"/>
        <v>0</v>
      </c>
      <c r="W33" s="43">
        <f aca="true" t="shared" si="35" ref="W33:W34">+W34</f>
        <v>0</v>
      </c>
      <c r="X33" s="38"/>
    </row>
    <row r="34" spans="1:24" ht="15">
      <c r="A34" s="2"/>
      <c r="B34" s="44"/>
      <c r="C34" s="44"/>
      <c r="D34" s="2"/>
      <c r="E34" s="45">
        <v>1</v>
      </c>
      <c r="F34" s="45">
        <v>6</v>
      </c>
      <c r="G34" s="45" t="s">
        <v>15</v>
      </c>
      <c r="H34" s="45">
        <v>0</v>
      </c>
      <c r="I34" s="45" t="str">
        <f t="shared" si="3"/>
        <v>1-6-01-0</v>
      </c>
      <c r="J34" s="44" t="s">
        <v>52</v>
      </c>
      <c r="K34" s="46">
        <f t="shared" si="34"/>
        <v>0</v>
      </c>
      <c r="L34" s="46">
        <f t="shared" si="34"/>
        <v>0</v>
      </c>
      <c r="M34" s="46">
        <f t="shared" si="34"/>
        <v>0</v>
      </c>
      <c r="N34" s="46">
        <f t="shared" si="34"/>
        <v>0</v>
      </c>
      <c r="O34" s="46">
        <f t="shared" si="34"/>
        <v>0</v>
      </c>
      <c r="P34" s="46">
        <f t="shared" si="34"/>
        <v>0</v>
      </c>
      <c r="Q34" s="46">
        <f t="shared" si="34"/>
        <v>0</v>
      </c>
      <c r="R34" s="46">
        <f t="shared" si="34"/>
        <v>0</v>
      </c>
      <c r="S34" s="46">
        <f t="shared" si="34"/>
        <v>0</v>
      </c>
      <c r="T34" s="46">
        <f t="shared" si="34"/>
        <v>0</v>
      </c>
      <c r="U34" s="46">
        <f t="shared" si="34"/>
        <v>0</v>
      </c>
      <c r="V34" s="46">
        <f t="shared" si="34"/>
        <v>0</v>
      </c>
      <c r="W34" s="46">
        <f t="shared" si="35"/>
        <v>0</v>
      </c>
      <c r="X34" s="38"/>
    </row>
    <row r="35" spans="1:24" ht="15">
      <c r="A35" s="2">
        <v>251</v>
      </c>
      <c r="B35" s="4"/>
      <c r="C35" s="4"/>
      <c r="D35" s="2">
        <v>251</v>
      </c>
      <c r="E35" s="3">
        <v>1</v>
      </c>
      <c r="F35" s="3">
        <v>6</v>
      </c>
      <c r="G35" s="3" t="s">
        <v>15</v>
      </c>
      <c r="H35" s="3">
        <f>+D35</f>
        <v>251</v>
      </c>
      <c r="I35" s="3" t="str">
        <f t="shared" si="3"/>
        <v>1-6-01-251</v>
      </c>
      <c r="J35" s="4" t="s">
        <v>52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f>SUM(K35:V35)</f>
        <v>0</v>
      </c>
      <c r="X35" s="38"/>
    </row>
    <row r="36" spans="1:24" ht="15">
      <c r="A36" s="6"/>
      <c r="B36" s="41"/>
      <c r="C36" s="41"/>
      <c r="D36" s="6"/>
      <c r="E36" s="42">
        <v>1</v>
      </c>
      <c r="F36" s="42">
        <v>7</v>
      </c>
      <c r="G36" s="42" t="s">
        <v>12</v>
      </c>
      <c r="H36" s="42">
        <v>0</v>
      </c>
      <c r="I36" s="42" t="str">
        <f t="shared" si="3"/>
        <v>1-7-00-0</v>
      </c>
      <c r="J36" s="41" t="s">
        <v>53</v>
      </c>
      <c r="K36" s="43">
        <f aca="true" t="shared" si="36" ref="K36:V36">+K37+K44+K48</f>
        <v>9835309.07</v>
      </c>
      <c r="L36" s="43">
        <f t="shared" si="36"/>
        <v>8215593.96</v>
      </c>
      <c r="M36" s="43">
        <f t="shared" si="36"/>
        <v>5880059.6899999995</v>
      </c>
      <c r="N36" s="43">
        <f t="shared" si="36"/>
        <v>3822119.49</v>
      </c>
      <c r="O36" s="43">
        <f t="shared" si="36"/>
        <v>4046604.74</v>
      </c>
      <c r="P36" s="43">
        <f t="shared" si="36"/>
        <v>5199573.5</v>
      </c>
      <c r="Q36" s="43">
        <f t="shared" si="36"/>
        <v>5266721.33</v>
      </c>
      <c r="R36" s="43">
        <f t="shared" si="36"/>
        <v>5455823.6899999995</v>
      </c>
      <c r="S36" s="43">
        <f t="shared" si="36"/>
        <v>5568295.600000001</v>
      </c>
      <c r="T36" s="43">
        <f t="shared" si="36"/>
        <v>4624332.53</v>
      </c>
      <c r="U36" s="43">
        <f t="shared" si="36"/>
        <v>4617235.73</v>
      </c>
      <c r="V36" s="43">
        <f t="shared" si="36"/>
        <v>9356186.530000001</v>
      </c>
      <c r="W36" s="43">
        <f aca="true" t="shared" si="37" ref="W36">+W37+W44+W48</f>
        <v>71887855.86</v>
      </c>
      <c r="X36" s="38"/>
    </row>
    <row r="37" spans="1:24" ht="15">
      <c r="A37" s="6"/>
      <c r="B37" s="44"/>
      <c r="C37" s="44"/>
      <c r="D37" s="6"/>
      <c r="E37" s="45">
        <v>1</v>
      </c>
      <c r="F37" s="45">
        <v>7</v>
      </c>
      <c r="G37" s="45" t="s">
        <v>15</v>
      </c>
      <c r="H37" s="45">
        <v>0</v>
      </c>
      <c r="I37" s="45" t="str">
        <f t="shared" si="3"/>
        <v>1-7-01-0</v>
      </c>
      <c r="J37" s="44" t="s">
        <v>54</v>
      </c>
      <c r="K37" s="46">
        <f aca="true" t="shared" si="38" ref="K37:V37">SUM(K38:K43)</f>
        <v>4695292.65</v>
      </c>
      <c r="L37" s="46">
        <f t="shared" si="38"/>
        <v>3705201.12</v>
      </c>
      <c r="M37" s="46">
        <f t="shared" si="38"/>
        <v>3206812.57</v>
      </c>
      <c r="N37" s="46">
        <f t="shared" si="38"/>
        <v>2112833.43</v>
      </c>
      <c r="O37" s="46">
        <f t="shared" si="38"/>
        <v>2285395.27</v>
      </c>
      <c r="P37" s="46">
        <f t="shared" si="38"/>
        <v>3119400.08</v>
      </c>
      <c r="Q37" s="46">
        <f t="shared" si="38"/>
        <v>3145182.9200000004</v>
      </c>
      <c r="R37" s="46">
        <f t="shared" si="38"/>
        <v>3311318.23</v>
      </c>
      <c r="S37" s="46">
        <f t="shared" si="38"/>
        <v>3392212.5700000003</v>
      </c>
      <c r="T37" s="46">
        <f t="shared" si="38"/>
        <v>2584825.31</v>
      </c>
      <c r="U37" s="46">
        <f t="shared" si="38"/>
        <v>2430783.0800000005</v>
      </c>
      <c r="V37" s="46">
        <f t="shared" si="38"/>
        <v>3138804.6900000004</v>
      </c>
      <c r="W37" s="46">
        <f aca="true" t="shared" si="39" ref="W37">SUM(W38:W43)</f>
        <v>37128061.92</v>
      </c>
      <c r="X37" s="38"/>
    </row>
    <row r="38" spans="1:24" ht="15">
      <c r="A38" s="2">
        <v>304</v>
      </c>
      <c r="B38" s="4" t="s">
        <v>55</v>
      </c>
      <c r="C38" s="4">
        <v>41171020304</v>
      </c>
      <c r="D38" s="2">
        <v>304</v>
      </c>
      <c r="E38" s="3">
        <v>1</v>
      </c>
      <c r="F38" s="3">
        <v>7</v>
      </c>
      <c r="G38" s="3" t="s">
        <v>15</v>
      </c>
      <c r="H38" s="3">
        <f aca="true" t="shared" si="40" ref="H38:H43">+D38</f>
        <v>304</v>
      </c>
      <c r="I38" s="3" t="str">
        <f t="shared" si="3"/>
        <v>1-7-01-304</v>
      </c>
      <c r="J38" s="4" t="s">
        <v>56</v>
      </c>
      <c r="K38" s="5">
        <v>3310.98</v>
      </c>
      <c r="L38" s="5">
        <v>942.87</v>
      </c>
      <c r="M38" s="5">
        <v>9524.42</v>
      </c>
      <c r="N38" s="5">
        <v>3810.29</v>
      </c>
      <c r="O38" s="5">
        <v>9201.91</v>
      </c>
      <c r="P38" s="5">
        <v>1541.1</v>
      </c>
      <c r="Q38" s="5">
        <v>7838.79</v>
      </c>
      <c r="R38" s="5">
        <v>682.27</v>
      </c>
      <c r="S38" s="5">
        <v>3094.07</v>
      </c>
      <c r="T38" s="5">
        <v>4825.35</v>
      </c>
      <c r="U38" s="5">
        <v>210.84</v>
      </c>
      <c r="V38" s="5">
        <v>100.72</v>
      </c>
      <c r="W38" s="5">
        <f aca="true" t="shared" si="41" ref="W38:W43">SUM(K38:V38)</f>
        <v>45083.60999999999</v>
      </c>
      <c r="X38" s="38"/>
    </row>
    <row r="39" spans="1:24" ht="15">
      <c r="A39" s="2">
        <v>307</v>
      </c>
      <c r="B39" s="4" t="s">
        <v>57</v>
      </c>
      <c r="C39" s="4">
        <v>41171020307</v>
      </c>
      <c r="D39" s="2">
        <v>307</v>
      </c>
      <c r="E39" s="3">
        <v>1</v>
      </c>
      <c r="F39" s="3">
        <v>7</v>
      </c>
      <c r="G39" s="3" t="s">
        <v>15</v>
      </c>
      <c r="H39" s="3">
        <f t="shared" si="40"/>
        <v>307</v>
      </c>
      <c r="I39" s="3" t="str">
        <f t="shared" si="3"/>
        <v>1-7-01-307</v>
      </c>
      <c r="J39" s="4" t="s">
        <v>58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f t="shared" si="41"/>
        <v>0</v>
      </c>
      <c r="X39" s="38"/>
    </row>
    <row r="40" spans="1:24" ht="15">
      <c r="A40" s="2">
        <v>309</v>
      </c>
      <c r="B40" s="4" t="s">
        <v>59</v>
      </c>
      <c r="C40" s="4">
        <v>41171020309</v>
      </c>
      <c r="D40" s="2">
        <v>309</v>
      </c>
      <c r="E40" s="3">
        <v>1</v>
      </c>
      <c r="F40" s="3">
        <v>7</v>
      </c>
      <c r="G40" s="3" t="s">
        <v>15</v>
      </c>
      <c r="H40" s="3">
        <f t="shared" si="40"/>
        <v>309</v>
      </c>
      <c r="I40" s="3" t="str">
        <f t="shared" si="3"/>
        <v>1-7-01-309</v>
      </c>
      <c r="J40" s="4" t="s">
        <v>60</v>
      </c>
      <c r="K40" s="5">
        <v>4273164.37</v>
      </c>
      <c r="L40" s="5">
        <v>3081635.93</v>
      </c>
      <c r="M40" s="5">
        <v>2437961.11</v>
      </c>
      <c r="N40" s="5">
        <v>1607175.6</v>
      </c>
      <c r="O40" s="5">
        <v>1747369.16</v>
      </c>
      <c r="P40" s="5">
        <v>2221867.98</v>
      </c>
      <c r="Q40" s="5">
        <v>2572326.85</v>
      </c>
      <c r="R40" s="5">
        <v>2668960.43</v>
      </c>
      <c r="S40" s="5">
        <v>2339871.93</v>
      </c>
      <c r="T40" s="5">
        <v>2105221.58</v>
      </c>
      <c r="U40" s="5">
        <v>1867134.92</v>
      </c>
      <c r="V40" s="5">
        <v>2621843.99</v>
      </c>
      <c r="W40" s="5">
        <f t="shared" si="41"/>
        <v>29544533.85</v>
      </c>
      <c r="X40" s="38"/>
    </row>
    <row r="41" spans="1:24" ht="15">
      <c r="A41" s="2">
        <v>313</v>
      </c>
      <c r="B41" s="4" t="s">
        <v>61</v>
      </c>
      <c r="C41" s="4">
        <v>41171020313</v>
      </c>
      <c r="D41" s="2">
        <v>313</v>
      </c>
      <c r="E41" s="3">
        <v>1</v>
      </c>
      <c r="F41" s="3">
        <v>7</v>
      </c>
      <c r="G41" s="3" t="s">
        <v>15</v>
      </c>
      <c r="H41" s="3">
        <f t="shared" si="40"/>
        <v>313</v>
      </c>
      <c r="I41" s="3" t="str">
        <f t="shared" si="3"/>
        <v>1-7-01-313</v>
      </c>
      <c r="J41" s="4" t="s">
        <v>62</v>
      </c>
      <c r="K41" s="5">
        <v>297745.79</v>
      </c>
      <c r="L41" s="5">
        <v>482524.87</v>
      </c>
      <c r="M41" s="5">
        <v>558693.77</v>
      </c>
      <c r="N41" s="5">
        <v>383410.22</v>
      </c>
      <c r="O41" s="5">
        <v>377434.5</v>
      </c>
      <c r="P41" s="5">
        <v>713588.36</v>
      </c>
      <c r="Q41" s="5">
        <v>417884.56</v>
      </c>
      <c r="R41" s="5">
        <v>485565.01</v>
      </c>
      <c r="S41" s="5">
        <v>948428.23</v>
      </c>
      <c r="T41" s="5">
        <v>384582.99</v>
      </c>
      <c r="U41" s="5">
        <v>341660.88</v>
      </c>
      <c r="V41" s="5">
        <v>427670.19</v>
      </c>
      <c r="W41" s="5">
        <f t="shared" si="41"/>
        <v>5819189.370000001</v>
      </c>
      <c r="X41" s="38"/>
    </row>
    <row r="42" spans="1:24" ht="15">
      <c r="A42" s="2">
        <v>316</v>
      </c>
      <c r="B42" s="4" t="s">
        <v>63</v>
      </c>
      <c r="C42" s="4">
        <v>41171020316</v>
      </c>
      <c r="D42" s="2">
        <v>316</v>
      </c>
      <c r="E42" s="3">
        <v>1</v>
      </c>
      <c r="F42" s="3">
        <v>7</v>
      </c>
      <c r="G42" s="3" t="s">
        <v>15</v>
      </c>
      <c r="H42" s="3">
        <f t="shared" si="40"/>
        <v>316</v>
      </c>
      <c r="I42" s="3" t="str">
        <f t="shared" si="3"/>
        <v>1-7-01-316</v>
      </c>
      <c r="J42" s="4" t="s">
        <v>64</v>
      </c>
      <c r="K42" s="5">
        <v>20022.96</v>
      </c>
      <c r="L42" s="5">
        <v>25926.67</v>
      </c>
      <c r="M42" s="5">
        <v>42651.18</v>
      </c>
      <c r="N42" s="5">
        <v>14059.19</v>
      </c>
      <c r="O42" s="5">
        <v>35176.16</v>
      </c>
      <c r="P42" s="5">
        <v>43803.47</v>
      </c>
      <c r="Q42" s="5">
        <v>28173.29</v>
      </c>
      <c r="R42" s="5">
        <v>19981.9</v>
      </c>
      <c r="S42" s="5">
        <v>31093.47</v>
      </c>
      <c r="T42" s="5">
        <v>27997.22</v>
      </c>
      <c r="U42" s="5">
        <v>1016.22</v>
      </c>
      <c r="V42" s="5">
        <v>20295.37</v>
      </c>
      <c r="W42" s="5">
        <f t="shared" si="41"/>
        <v>310197.1</v>
      </c>
      <c r="X42" s="38"/>
    </row>
    <row r="43" spans="1:24" ht="15">
      <c r="A43" s="2">
        <v>319</v>
      </c>
      <c r="B43" s="4" t="s">
        <v>65</v>
      </c>
      <c r="C43" s="4">
        <v>41171020319</v>
      </c>
      <c r="D43" s="2">
        <v>319</v>
      </c>
      <c r="E43" s="3">
        <v>1</v>
      </c>
      <c r="F43" s="3">
        <v>7</v>
      </c>
      <c r="G43" s="3" t="s">
        <v>15</v>
      </c>
      <c r="H43" s="3">
        <f t="shared" si="40"/>
        <v>319</v>
      </c>
      <c r="I43" s="3" t="str">
        <f t="shared" si="3"/>
        <v>1-7-01-319</v>
      </c>
      <c r="J43" s="4" t="s">
        <v>66</v>
      </c>
      <c r="K43" s="5">
        <v>101048.55</v>
      </c>
      <c r="L43" s="5">
        <v>114170.78</v>
      </c>
      <c r="M43" s="5">
        <v>157982.09</v>
      </c>
      <c r="N43" s="5">
        <v>104378.13</v>
      </c>
      <c r="O43" s="5">
        <v>116213.54</v>
      </c>
      <c r="P43" s="5">
        <v>138599.17</v>
      </c>
      <c r="Q43" s="5">
        <v>118959.43</v>
      </c>
      <c r="R43" s="5">
        <v>136128.62</v>
      </c>
      <c r="S43" s="5">
        <v>69724.87</v>
      </c>
      <c r="T43" s="5">
        <v>62198.17</v>
      </c>
      <c r="U43" s="5">
        <v>220760.22</v>
      </c>
      <c r="V43" s="5">
        <v>68894.42</v>
      </c>
      <c r="W43" s="5">
        <f t="shared" si="41"/>
        <v>1409057.99</v>
      </c>
      <c r="X43" s="38"/>
    </row>
    <row r="44" spans="1:24" ht="15">
      <c r="A44" s="2"/>
      <c r="B44" s="44"/>
      <c r="C44" s="44"/>
      <c r="D44" s="2"/>
      <c r="E44" s="45">
        <v>1</v>
      </c>
      <c r="F44" s="45">
        <v>7</v>
      </c>
      <c r="G44" s="45" t="s">
        <v>19</v>
      </c>
      <c r="H44" s="45">
        <v>0</v>
      </c>
      <c r="I44" s="45" t="str">
        <f t="shared" si="3"/>
        <v>1-7-02-0</v>
      </c>
      <c r="J44" s="44" t="s">
        <v>67</v>
      </c>
      <c r="K44" s="46">
        <f aca="true" t="shared" si="42" ref="K44:V44">SUM(K45:K47)</f>
        <v>347954.75</v>
      </c>
      <c r="L44" s="46">
        <f t="shared" si="42"/>
        <v>429375.42</v>
      </c>
      <c r="M44" s="46">
        <f t="shared" si="42"/>
        <v>523094.83999999997</v>
      </c>
      <c r="N44" s="46">
        <f t="shared" si="42"/>
        <v>348162.15</v>
      </c>
      <c r="O44" s="46">
        <f t="shared" si="42"/>
        <v>344866.79000000004</v>
      </c>
      <c r="P44" s="46">
        <f t="shared" si="42"/>
        <v>355761.13</v>
      </c>
      <c r="Q44" s="46">
        <f t="shared" si="42"/>
        <v>340335.06</v>
      </c>
      <c r="R44" s="46">
        <f t="shared" si="42"/>
        <v>377399.19</v>
      </c>
      <c r="S44" s="46">
        <f t="shared" si="42"/>
        <v>329851.57999999996</v>
      </c>
      <c r="T44" s="46">
        <f t="shared" si="42"/>
        <v>371073.47</v>
      </c>
      <c r="U44" s="46">
        <f t="shared" si="42"/>
        <v>208892.68</v>
      </c>
      <c r="V44" s="46">
        <f t="shared" si="42"/>
        <v>200830.04</v>
      </c>
      <c r="W44" s="46">
        <f aca="true" t="shared" si="43" ref="W44">SUM(W45:W47)</f>
        <v>4177597.1000000006</v>
      </c>
      <c r="X44" s="38"/>
    </row>
    <row r="45" spans="1:24" ht="15">
      <c r="A45" s="2">
        <v>305</v>
      </c>
      <c r="B45" s="4" t="s">
        <v>68</v>
      </c>
      <c r="C45" s="4">
        <v>41171030305</v>
      </c>
      <c r="D45" s="2">
        <v>305</v>
      </c>
      <c r="E45" s="3">
        <v>1</v>
      </c>
      <c r="F45" s="3">
        <v>7</v>
      </c>
      <c r="G45" s="3" t="s">
        <v>19</v>
      </c>
      <c r="H45" s="3">
        <f aca="true" t="shared" si="44" ref="H45:H47">+D45</f>
        <v>305</v>
      </c>
      <c r="I45" s="3" t="str">
        <f t="shared" si="3"/>
        <v>1-7-02-305</v>
      </c>
      <c r="J45" s="4" t="s">
        <v>69</v>
      </c>
      <c r="K45" s="5">
        <v>534.95</v>
      </c>
      <c r="L45" s="5">
        <v>515.13</v>
      </c>
      <c r="M45" s="5">
        <v>8277.6</v>
      </c>
      <c r="N45" s="5">
        <v>195.45</v>
      </c>
      <c r="O45" s="5">
        <v>2219.7</v>
      </c>
      <c r="P45" s="5">
        <v>1019.02</v>
      </c>
      <c r="Q45" s="5">
        <v>1870.39</v>
      </c>
      <c r="R45" s="5">
        <v>1265.68</v>
      </c>
      <c r="S45" s="5">
        <v>237.85</v>
      </c>
      <c r="T45" s="5">
        <v>1029.62</v>
      </c>
      <c r="U45" s="5">
        <v>994</v>
      </c>
      <c r="V45" s="5">
        <v>1330.25</v>
      </c>
      <c r="W45" s="5">
        <f aca="true" t="shared" si="45" ref="W45:W47">SUM(K45:V45)</f>
        <v>19489.640000000003</v>
      </c>
      <c r="X45" s="38"/>
    </row>
    <row r="46" spans="1:24" ht="15">
      <c r="A46" s="2">
        <v>310</v>
      </c>
      <c r="B46" s="4" t="s">
        <v>70</v>
      </c>
      <c r="C46" s="4">
        <v>41171030310</v>
      </c>
      <c r="D46" s="2">
        <v>310</v>
      </c>
      <c r="E46" s="3">
        <v>1</v>
      </c>
      <c r="F46" s="3">
        <v>7</v>
      </c>
      <c r="G46" s="3" t="s">
        <v>19</v>
      </c>
      <c r="H46" s="3">
        <f t="shared" si="44"/>
        <v>310</v>
      </c>
      <c r="I46" s="3" t="str">
        <f t="shared" si="3"/>
        <v>1-7-02-310</v>
      </c>
      <c r="J46" s="4" t="s">
        <v>71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f t="shared" si="45"/>
        <v>0</v>
      </c>
      <c r="X46" s="38"/>
    </row>
    <row r="47" spans="1:24" ht="15">
      <c r="A47" s="2">
        <v>314</v>
      </c>
      <c r="B47" s="4" t="s">
        <v>72</v>
      </c>
      <c r="C47" s="4">
        <v>41171030314</v>
      </c>
      <c r="D47" s="2">
        <v>314</v>
      </c>
      <c r="E47" s="3">
        <v>1</v>
      </c>
      <c r="F47" s="3">
        <v>7</v>
      </c>
      <c r="G47" s="3" t="s">
        <v>19</v>
      </c>
      <c r="H47" s="3">
        <f t="shared" si="44"/>
        <v>314</v>
      </c>
      <c r="I47" s="3" t="str">
        <f t="shared" si="3"/>
        <v>1-7-02-314</v>
      </c>
      <c r="J47" s="4" t="s">
        <v>73</v>
      </c>
      <c r="K47" s="5">
        <v>347419.8</v>
      </c>
      <c r="L47" s="5">
        <v>428860.29</v>
      </c>
      <c r="M47" s="5">
        <v>514817.24</v>
      </c>
      <c r="N47" s="5">
        <v>347966.7</v>
      </c>
      <c r="O47" s="5">
        <v>342647.09</v>
      </c>
      <c r="P47" s="5">
        <v>354742.11</v>
      </c>
      <c r="Q47" s="5">
        <v>338464.67</v>
      </c>
      <c r="R47" s="5">
        <v>376133.51</v>
      </c>
      <c r="S47" s="5">
        <v>329613.73</v>
      </c>
      <c r="T47" s="5">
        <v>370043.85</v>
      </c>
      <c r="U47" s="5">
        <v>207898.68</v>
      </c>
      <c r="V47" s="5">
        <v>199499.79</v>
      </c>
      <c r="W47" s="5">
        <f t="shared" si="45"/>
        <v>4158107.4600000004</v>
      </c>
      <c r="X47" s="38"/>
    </row>
    <row r="48" spans="1:24" ht="15">
      <c r="A48" s="2"/>
      <c r="B48" s="44"/>
      <c r="C48" s="44"/>
      <c r="D48" s="2"/>
      <c r="E48" s="45">
        <v>1</v>
      </c>
      <c r="F48" s="45">
        <v>7</v>
      </c>
      <c r="G48" s="45" t="s">
        <v>23</v>
      </c>
      <c r="H48" s="45">
        <v>0</v>
      </c>
      <c r="I48" s="45" t="str">
        <f t="shared" si="3"/>
        <v>1-7-03-0</v>
      </c>
      <c r="J48" s="44" t="s">
        <v>74</v>
      </c>
      <c r="K48" s="46">
        <f aca="true" t="shared" si="46" ref="K48:V48">SUM(K49:K55)</f>
        <v>4792061.67</v>
      </c>
      <c r="L48" s="46">
        <f t="shared" si="46"/>
        <v>4081017.42</v>
      </c>
      <c r="M48" s="46">
        <f t="shared" si="46"/>
        <v>2150152.28</v>
      </c>
      <c r="N48" s="46">
        <f t="shared" si="46"/>
        <v>1361123.9100000001</v>
      </c>
      <c r="O48" s="46">
        <f t="shared" si="46"/>
        <v>1416342.6800000002</v>
      </c>
      <c r="P48" s="46">
        <f t="shared" si="46"/>
        <v>1724412.29</v>
      </c>
      <c r="Q48" s="46">
        <f t="shared" si="46"/>
        <v>1781203.35</v>
      </c>
      <c r="R48" s="46">
        <f t="shared" si="46"/>
        <v>1767106.27</v>
      </c>
      <c r="S48" s="46">
        <f t="shared" si="46"/>
        <v>1846231.45</v>
      </c>
      <c r="T48" s="46">
        <f t="shared" si="46"/>
        <v>1668433.75</v>
      </c>
      <c r="U48" s="46">
        <f t="shared" si="46"/>
        <v>1977559.97</v>
      </c>
      <c r="V48" s="46">
        <f t="shared" si="46"/>
        <v>6016551.8</v>
      </c>
      <c r="W48" s="46">
        <f aca="true" t="shared" si="47" ref="W48">SUM(W49:W55)</f>
        <v>30582196.84</v>
      </c>
      <c r="X48" s="38"/>
    </row>
    <row r="49" spans="1:24" ht="15">
      <c r="A49" s="2">
        <v>301</v>
      </c>
      <c r="B49" s="4" t="s">
        <v>75</v>
      </c>
      <c r="C49" s="4">
        <v>41171040301</v>
      </c>
      <c r="D49" s="2">
        <v>301</v>
      </c>
      <c r="E49" s="3">
        <v>1</v>
      </c>
      <c r="F49" s="3">
        <v>7</v>
      </c>
      <c r="G49" s="3" t="s">
        <v>23</v>
      </c>
      <c r="H49" s="3">
        <f aca="true" t="shared" si="48" ref="H49:H55">+D49</f>
        <v>301</v>
      </c>
      <c r="I49" s="3" t="str">
        <f t="shared" si="3"/>
        <v>1-7-03-301</v>
      </c>
      <c r="J49" s="4" t="s">
        <v>74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f aca="true" t="shared" si="49" ref="W49:W55">SUM(K49:V49)</f>
        <v>0</v>
      </c>
      <c r="X49" s="38"/>
    </row>
    <row r="50" spans="1:24" ht="15">
      <c r="A50" s="2">
        <v>303</v>
      </c>
      <c r="B50" s="4" t="s">
        <v>76</v>
      </c>
      <c r="C50" s="4">
        <v>41171040303</v>
      </c>
      <c r="D50" s="2">
        <v>303</v>
      </c>
      <c r="E50" s="3">
        <v>1</v>
      </c>
      <c r="F50" s="3">
        <v>7</v>
      </c>
      <c r="G50" s="3" t="s">
        <v>23</v>
      </c>
      <c r="H50" s="3">
        <f t="shared" si="48"/>
        <v>303</v>
      </c>
      <c r="I50" s="3" t="str">
        <f t="shared" si="3"/>
        <v>1-7-03-303</v>
      </c>
      <c r="J50" s="4" t="s">
        <v>77</v>
      </c>
      <c r="K50" s="5">
        <v>282.87</v>
      </c>
      <c r="L50" s="5">
        <v>337.42</v>
      </c>
      <c r="M50" s="5">
        <v>196.92</v>
      </c>
      <c r="N50" s="5">
        <v>390.99</v>
      </c>
      <c r="O50" s="5">
        <v>-216.4</v>
      </c>
      <c r="P50" s="5">
        <v>572.57</v>
      </c>
      <c r="Q50" s="5">
        <v>681.99</v>
      </c>
      <c r="R50" s="5">
        <v>595.62</v>
      </c>
      <c r="S50" s="5">
        <v>-34.75</v>
      </c>
      <c r="T50" s="5">
        <v>950.05</v>
      </c>
      <c r="U50" s="5">
        <v>340.32</v>
      </c>
      <c r="V50" s="5">
        <v>587.04</v>
      </c>
      <c r="W50" s="5">
        <f t="shared" si="49"/>
        <v>4684.639999999999</v>
      </c>
      <c r="X50" s="38"/>
    </row>
    <row r="51" spans="1:24" ht="15">
      <c r="A51" s="2">
        <v>306</v>
      </c>
      <c r="B51" s="4" t="s">
        <v>78</v>
      </c>
      <c r="C51" s="4">
        <v>41171040306</v>
      </c>
      <c r="D51" s="2">
        <v>306</v>
      </c>
      <c r="E51" s="3">
        <v>1</v>
      </c>
      <c r="F51" s="3">
        <v>7</v>
      </c>
      <c r="G51" s="3" t="s">
        <v>23</v>
      </c>
      <c r="H51" s="3">
        <f t="shared" si="48"/>
        <v>306</v>
      </c>
      <c r="I51" s="3" t="str">
        <f t="shared" si="3"/>
        <v>1-7-03-306</v>
      </c>
      <c r="J51" s="4" t="s">
        <v>79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f t="shared" si="49"/>
        <v>0</v>
      </c>
      <c r="X51" s="38"/>
    </row>
    <row r="52" spans="1:24" ht="15">
      <c r="A52" s="2">
        <v>308</v>
      </c>
      <c r="B52" s="4" t="s">
        <v>80</v>
      </c>
      <c r="C52" s="4">
        <v>41171040308</v>
      </c>
      <c r="D52" s="2">
        <v>308</v>
      </c>
      <c r="E52" s="3">
        <v>1</v>
      </c>
      <c r="F52" s="3">
        <v>7</v>
      </c>
      <c r="G52" s="3" t="s">
        <v>23</v>
      </c>
      <c r="H52" s="3">
        <f t="shared" si="48"/>
        <v>308</v>
      </c>
      <c r="I52" s="3" t="str">
        <f t="shared" si="3"/>
        <v>1-7-03-308</v>
      </c>
      <c r="J52" s="4" t="s">
        <v>81</v>
      </c>
      <c r="K52" s="5">
        <v>4771068.85</v>
      </c>
      <c r="L52" s="5">
        <v>4055855.29</v>
      </c>
      <c r="M52" s="5">
        <v>2137648.03</v>
      </c>
      <c r="N52" s="5">
        <v>1352325.87</v>
      </c>
      <c r="O52" s="5">
        <v>1413318.67</v>
      </c>
      <c r="P52" s="5">
        <v>1715595.74</v>
      </c>
      <c r="Q52" s="5">
        <v>1768558.14</v>
      </c>
      <c r="R52" s="5">
        <v>1754359.54</v>
      </c>
      <c r="S52" s="5">
        <v>1843260.04</v>
      </c>
      <c r="T52" s="5">
        <v>1658493.07</v>
      </c>
      <c r="U52" s="5">
        <v>1964470.39</v>
      </c>
      <c r="V52" s="5">
        <v>5942306.17</v>
      </c>
      <c r="W52" s="5">
        <f t="shared" si="49"/>
        <v>30377259.799999997</v>
      </c>
      <c r="X52" s="38"/>
    </row>
    <row r="53" spans="1:24" ht="15">
      <c r="A53" s="2">
        <v>312</v>
      </c>
      <c r="B53" s="4" t="s">
        <v>82</v>
      </c>
      <c r="C53" s="4">
        <v>41171040312</v>
      </c>
      <c r="D53" s="2">
        <v>312</v>
      </c>
      <c r="E53" s="3">
        <v>1</v>
      </c>
      <c r="F53" s="3">
        <v>7</v>
      </c>
      <c r="G53" s="3" t="s">
        <v>23</v>
      </c>
      <c r="H53" s="3">
        <f t="shared" si="48"/>
        <v>312</v>
      </c>
      <c r="I53" s="3" t="str">
        <f t="shared" si="3"/>
        <v>1-7-03-312</v>
      </c>
      <c r="J53" s="4" t="s">
        <v>83</v>
      </c>
      <c r="K53" s="5">
        <v>2239.57</v>
      </c>
      <c r="L53" s="5">
        <v>8474.69</v>
      </c>
      <c r="M53" s="5">
        <v>4980.9</v>
      </c>
      <c r="N53" s="5">
        <v>1933.77</v>
      </c>
      <c r="O53" s="5">
        <v>2817.81</v>
      </c>
      <c r="P53" s="5">
        <v>4365.98</v>
      </c>
      <c r="Q53" s="5">
        <v>4581.1</v>
      </c>
      <c r="R53" s="5">
        <v>7935.95</v>
      </c>
      <c r="S53" s="5">
        <v>4635</v>
      </c>
      <c r="T53" s="5">
        <v>5809.21</v>
      </c>
      <c r="U53" s="5">
        <v>9727.59</v>
      </c>
      <c r="V53" s="5">
        <v>5130.1</v>
      </c>
      <c r="W53" s="5">
        <f t="shared" si="49"/>
        <v>62631.66999999999</v>
      </c>
      <c r="X53" s="38"/>
    </row>
    <row r="54" spans="1:24" ht="15">
      <c r="A54" s="2">
        <v>317</v>
      </c>
      <c r="B54" s="4" t="s">
        <v>84</v>
      </c>
      <c r="C54" s="4">
        <v>41171040317</v>
      </c>
      <c r="D54" s="2">
        <v>317</v>
      </c>
      <c r="E54" s="3">
        <v>1</v>
      </c>
      <c r="F54" s="3">
        <v>7</v>
      </c>
      <c r="G54" s="3" t="s">
        <v>23</v>
      </c>
      <c r="H54" s="3">
        <f t="shared" si="48"/>
        <v>317</v>
      </c>
      <c r="I54" s="3" t="str">
        <f t="shared" si="3"/>
        <v>1-7-03-317</v>
      </c>
      <c r="J54" s="4" t="s">
        <v>85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f t="shared" si="49"/>
        <v>0</v>
      </c>
      <c r="X54" s="38"/>
    </row>
    <row r="55" spans="1:24" ht="15">
      <c r="A55" s="2">
        <v>318</v>
      </c>
      <c r="B55" s="4" t="s">
        <v>86</v>
      </c>
      <c r="C55" s="4">
        <v>41171040318</v>
      </c>
      <c r="D55" s="2">
        <v>318</v>
      </c>
      <c r="E55" s="3">
        <v>1</v>
      </c>
      <c r="F55" s="3">
        <v>7</v>
      </c>
      <c r="G55" s="3" t="s">
        <v>23</v>
      </c>
      <c r="H55" s="3">
        <f t="shared" si="48"/>
        <v>318</v>
      </c>
      <c r="I55" s="3" t="str">
        <f t="shared" si="3"/>
        <v>1-7-03-318</v>
      </c>
      <c r="J55" s="4" t="s">
        <v>87</v>
      </c>
      <c r="K55" s="5">
        <v>18470.38</v>
      </c>
      <c r="L55" s="5">
        <v>16350.02</v>
      </c>
      <c r="M55" s="5">
        <v>7326.43</v>
      </c>
      <c r="N55" s="5">
        <v>6473.28</v>
      </c>
      <c r="O55" s="5">
        <v>422.6</v>
      </c>
      <c r="P55" s="5">
        <v>3878</v>
      </c>
      <c r="Q55" s="5">
        <v>7382.12</v>
      </c>
      <c r="R55" s="5">
        <v>4215.16</v>
      </c>
      <c r="S55" s="5">
        <v>-1628.84</v>
      </c>
      <c r="T55" s="5">
        <v>3181.42</v>
      </c>
      <c r="U55" s="5">
        <v>3021.67</v>
      </c>
      <c r="V55" s="5">
        <v>68528.49</v>
      </c>
      <c r="W55" s="5">
        <f t="shared" si="49"/>
        <v>137620.73</v>
      </c>
      <c r="X55" s="38"/>
    </row>
    <row r="56" spans="1:24" ht="15">
      <c r="A56" s="6"/>
      <c r="B56" s="41"/>
      <c r="C56" s="41"/>
      <c r="D56" s="6"/>
      <c r="E56" s="42">
        <v>1</v>
      </c>
      <c r="F56" s="42">
        <v>8</v>
      </c>
      <c r="G56" s="42" t="s">
        <v>12</v>
      </c>
      <c r="H56" s="42">
        <v>0</v>
      </c>
      <c r="I56" s="42" t="str">
        <f t="shared" si="3"/>
        <v>1-8-00-0</v>
      </c>
      <c r="J56" s="41" t="s">
        <v>88</v>
      </c>
      <c r="K56" s="43">
        <f aca="true" t="shared" si="50" ref="K56:V57">+K57</f>
        <v>0</v>
      </c>
      <c r="L56" s="43">
        <f t="shared" si="50"/>
        <v>0</v>
      </c>
      <c r="M56" s="43">
        <f t="shared" si="50"/>
        <v>0</v>
      </c>
      <c r="N56" s="43">
        <f t="shared" si="50"/>
        <v>0</v>
      </c>
      <c r="O56" s="43">
        <f t="shared" si="50"/>
        <v>0</v>
      </c>
      <c r="P56" s="43">
        <f t="shared" si="50"/>
        <v>0</v>
      </c>
      <c r="Q56" s="43">
        <f t="shared" si="50"/>
        <v>0</v>
      </c>
      <c r="R56" s="43">
        <f t="shared" si="50"/>
        <v>0</v>
      </c>
      <c r="S56" s="43">
        <f t="shared" si="50"/>
        <v>0</v>
      </c>
      <c r="T56" s="43">
        <f t="shared" si="50"/>
        <v>0</v>
      </c>
      <c r="U56" s="43">
        <f t="shared" si="50"/>
        <v>0</v>
      </c>
      <c r="V56" s="43">
        <f t="shared" si="50"/>
        <v>0</v>
      </c>
      <c r="W56" s="43">
        <f aca="true" t="shared" si="51" ref="W56:W57">+W57</f>
        <v>0</v>
      </c>
      <c r="X56" s="38"/>
    </row>
    <row r="57" spans="1:24" ht="15">
      <c r="A57" s="6"/>
      <c r="B57" s="44"/>
      <c r="C57" s="44"/>
      <c r="D57" s="6"/>
      <c r="E57" s="45">
        <v>1</v>
      </c>
      <c r="F57" s="45">
        <v>8</v>
      </c>
      <c r="G57" s="45" t="s">
        <v>15</v>
      </c>
      <c r="H57" s="45">
        <v>0</v>
      </c>
      <c r="I57" s="45" t="str">
        <f t="shared" si="3"/>
        <v>1-8-01-0</v>
      </c>
      <c r="J57" s="44" t="s">
        <v>88</v>
      </c>
      <c r="K57" s="46">
        <f t="shared" si="50"/>
        <v>0</v>
      </c>
      <c r="L57" s="46">
        <f t="shared" si="50"/>
        <v>0</v>
      </c>
      <c r="M57" s="46">
        <f t="shared" si="50"/>
        <v>0</v>
      </c>
      <c r="N57" s="46">
        <f t="shared" si="50"/>
        <v>0</v>
      </c>
      <c r="O57" s="46">
        <f t="shared" si="50"/>
        <v>0</v>
      </c>
      <c r="P57" s="46">
        <f t="shared" si="50"/>
        <v>0</v>
      </c>
      <c r="Q57" s="46">
        <f t="shared" si="50"/>
        <v>0</v>
      </c>
      <c r="R57" s="46">
        <f t="shared" si="50"/>
        <v>0</v>
      </c>
      <c r="S57" s="46">
        <f t="shared" si="50"/>
        <v>0</v>
      </c>
      <c r="T57" s="46">
        <f t="shared" si="50"/>
        <v>0</v>
      </c>
      <c r="U57" s="46">
        <f t="shared" si="50"/>
        <v>0</v>
      </c>
      <c r="V57" s="46">
        <f t="shared" si="50"/>
        <v>0</v>
      </c>
      <c r="W57" s="46">
        <f t="shared" si="51"/>
        <v>0</v>
      </c>
      <c r="X57" s="38"/>
    </row>
    <row r="58" spans="1:24" ht="15">
      <c r="A58" s="2">
        <v>400</v>
      </c>
      <c r="B58" s="4" t="s">
        <v>89</v>
      </c>
      <c r="C58" s="4">
        <v>41191020400</v>
      </c>
      <c r="D58" s="2">
        <v>400</v>
      </c>
      <c r="E58" s="3">
        <v>1</v>
      </c>
      <c r="F58" s="3">
        <v>8</v>
      </c>
      <c r="G58" s="3" t="s">
        <v>15</v>
      </c>
      <c r="H58" s="3">
        <f>+D58</f>
        <v>400</v>
      </c>
      <c r="I58" s="3" t="str">
        <f t="shared" si="3"/>
        <v>1-8-01-400</v>
      </c>
      <c r="J58" s="4" t="s">
        <v>88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f>SUM(K58:V58)</f>
        <v>0</v>
      </c>
      <c r="X58" s="38"/>
    </row>
    <row r="59" spans="1:24" ht="15">
      <c r="A59" s="6"/>
      <c r="B59" s="41"/>
      <c r="C59" s="41"/>
      <c r="D59" s="6"/>
      <c r="E59" s="42">
        <v>1</v>
      </c>
      <c r="F59" s="42">
        <v>9</v>
      </c>
      <c r="G59" s="42" t="s">
        <v>12</v>
      </c>
      <c r="H59" s="42">
        <v>0</v>
      </c>
      <c r="I59" s="42" t="str">
        <f t="shared" si="3"/>
        <v>1-9-00-0</v>
      </c>
      <c r="J59" s="41" t="s">
        <v>90</v>
      </c>
      <c r="K59" s="43">
        <f aca="true" t="shared" si="52" ref="K59:V60">+K60</f>
        <v>0</v>
      </c>
      <c r="L59" s="43">
        <f t="shared" si="52"/>
        <v>0</v>
      </c>
      <c r="M59" s="43">
        <f t="shared" si="52"/>
        <v>0</v>
      </c>
      <c r="N59" s="43">
        <f t="shared" si="52"/>
        <v>0</v>
      </c>
      <c r="O59" s="43">
        <f t="shared" si="52"/>
        <v>0</v>
      </c>
      <c r="P59" s="43">
        <f t="shared" si="52"/>
        <v>0</v>
      </c>
      <c r="Q59" s="43">
        <f t="shared" si="52"/>
        <v>0</v>
      </c>
      <c r="R59" s="43">
        <f t="shared" si="52"/>
        <v>0</v>
      </c>
      <c r="S59" s="43">
        <f t="shared" si="52"/>
        <v>0</v>
      </c>
      <c r="T59" s="43">
        <f t="shared" si="52"/>
        <v>0</v>
      </c>
      <c r="U59" s="43">
        <f t="shared" si="52"/>
        <v>0</v>
      </c>
      <c r="V59" s="43">
        <f t="shared" si="52"/>
        <v>0</v>
      </c>
      <c r="W59" s="43">
        <f aca="true" t="shared" si="53" ref="W59:W60">+W60</f>
        <v>0</v>
      </c>
      <c r="X59" s="38"/>
    </row>
    <row r="60" spans="1:24" ht="15">
      <c r="A60" s="6"/>
      <c r="B60" s="44"/>
      <c r="C60" s="44"/>
      <c r="D60" s="6"/>
      <c r="E60" s="45">
        <v>1</v>
      </c>
      <c r="F60" s="45">
        <v>9</v>
      </c>
      <c r="G60" s="45" t="s">
        <v>15</v>
      </c>
      <c r="H60" s="45">
        <v>0</v>
      </c>
      <c r="I60" s="45" t="str">
        <f t="shared" si="3"/>
        <v>1-9-01-0</v>
      </c>
      <c r="J60" s="44" t="s">
        <v>90</v>
      </c>
      <c r="K60" s="46">
        <f t="shared" si="52"/>
        <v>0</v>
      </c>
      <c r="L60" s="46">
        <f t="shared" si="52"/>
        <v>0</v>
      </c>
      <c r="M60" s="46">
        <f t="shared" si="52"/>
        <v>0</v>
      </c>
      <c r="N60" s="46">
        <f t="shared" si="52"/>
        <v>0</v>
      </c>
      <c r="O60" s="46">
        <f t="shared" si="52"/>
        <v>0</v>
      </c>
      <c r="P60" s="46">
        <f t="shared" si="52"/>
        <v>0</v>
      </c>
      <c r="Q60" s="46">
        <f t="shared" si="52"/>
        <v>0</v>
      </c>
      <c r="R60" s="46">
        <f t="shared" si="52"/>
        <v>0</v>
      </c>
      <c r="S60" s="46">
        <f t="shared" si="52"/>
        <v>0</v>
      </c>
      <c r="T60" s="46">
        <f t="shared" si="52"/>
        <v>0</v>
      </c>
      <c r="U60" s="46">
        <f t="shared" si="52"/>
        <v>0</v>
      </c>
      <c r="V60" s="46">
        <f t="shared" si="52"/>
        <v>0</v>
      </c>
      <c r="W60" s="46">
        <f t="shared" si="53"/>
        <v>0</v>
      </c>
      <c r="X60" s="38"/>
    </row>
    <row r="61" spans="1:24" ht="15">
      <c r="A61" s="2">
        <v>2351</v>
      </c>
      <c r="B61" s="4"/>
      <c r="C61" s="4"/>
      <c r="D61" s="2">
        <v>2351</v>
      </c>
      <c r="E61" s="3">
        <v>1</v>
      </c>
      <c r="F61" s="3">
        <v>9</v>
      </c>
      <c r="G61" s="3" t="s">
        <v>15</v>
      </c>
      <c r="H61" s="3">
        <f>+D61</f>
        <v>2351</v>
      </c>
      <c r="I61" s="3" t="str">
        <f t="shared" si="3"/>
        <v>1-9-01-2351</v>
      </c>
      <c r="J61" s="4" t="s">
        <v>90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f>SUM(K61:V61)</f>
        <v>0</v>
      </c>
      <c r="X61" s="38"/>
    </row>
    <row r="62" spans="1:24" ht="15">
      <c r="A62" s="7"/>
      <c r="B62" s="32"/>
      <c r="C62" s="32"/>
      <c r="D62" s="32"/>
      <c r="E62" s="32">
        <v>2</v>
      </c>
      <c r="F62" s="32">
        <v>0</v>
      </c>
      <c r="G62" s="39" t="s">
        <v>12</v>
      </c>
      <c r="H62" s="32">
        <v>0</v>
      </c>
      <c r="I62" s="39" t="str">
        <f t="shared" si="3"/>
        <v>2-0-00-0</v>
      </c>
      <c r="J62" s="32" t="s">
        <v>91</v>
      </c>
      <c r="K62" s="40">
        <f aca="true" t="shared" si="54" ref="K62:V62">+K63+K66+K69+K72+K75</f>
        <v>0</v>
      </c>
      <c r="L62" s="40">
        <f t="shared" si="54"/>
        <v>0</v>
      </c>
      <c r="M62" s="40">
        <f t="shared" si="54"/>
        <v>0</v>
      </c>
      <c r="N62" s="40">
        <f t="shared" si="54"/>
        <v>0</v>
      </c>
      <c r="O62" s="40">
        <f t="shared" si="54"/>
        <v>0</v>
      </c>
      <c r="P62" s="40">
        <f t="shared" si="54"/>
        <v>0</v>
      </c>
      <c r="Q62" s="40">
        <f t="shared" si="54"/>
        <v>0</v>
      </c>
      <c r="R62" s="40">
        <f t="shared" si="54"/>
        <v>0</v>
      </c>
      <c r="S62" s="40">
        <f t="shared" si="54"/>
        <v>0</v>
      </c>
      <c r="T62" s="40">
        <f t="shared" si="54"/>
        <v>0</v>
      </c>
      <c r="U62" s="40">
        <f t="shared" si="54"/>
        <v>0</v>
      </c>
      <c r="V62" s="40">
        <f t="shared" si="54"/>
        <v>0</v>
      </c>
      <c r="W62" s="40">
        <f aca="true" t="shared" si="55" ref="W62">+W63+W66+W69+W72+W75</f>
        <v>0</v>
      </c>
      <c r="X62" s="38"/>
    </row>
    <row r="63" spans="1:24" ht="15">
      <c r="A63" s="8"/>
      <c r="B63" s="14"/>
      <c r="C63" s="14"/>
      <c r="D63" s="8"/>
      <c r="E63" s="50">
        <v>2</v>
      </c>
      <c r="F63" s="50">
        <v>1</v>
      </c>
      <c r="G63" s="50" t="s">
        <v>12</v>
      </c>
      <c r="H63" s="50">
        <v>0</v>
      </c>
      <c r="I63" s="50" t="str">
        <f t="shared" si="3"/>
        <v>2-1-00-0</v>
      </c>
      <c r="J63" s="51" t="s">
        <v>92</v>
      </c>
      <c r="K63" s="18">
        <f aca="true" t="shared" si="56" ref="K63:V64">+K64</f>
        <v>0</v>
      </c>
      <c r="L63" s="18">
        <f t="shared" si="56"/>
        <v>0</v>
      </c>
      <c r="M63" s="18">
        <f t="shared" si="56"/>
        <v>0</v>
      </c>
      <c r="N63" s="18">
        <f t="shared" si="56"/>
        <v>0</v>
      </c>
      <c r="O63" s="18">
        <f t="shared" si="56"/>
        <v>0</v>
      </c>
      <c r="P63" s="18">
        <f t="shared" si="56"/>
        <v>0</v>
      </c>
      <c r="Q63" s="18">
        <f t="shared" si="56"/>
        <v>0</v>
      </c>
      <c r="R63" s="18">
        <f t="shared" si="56"/>
        <v>0</v>
      </c>
      <c r="S63" s="18">
        <f t="shared" si="56"/>
        <v>0</v>
      </c>
      <c r="T63" s="18">
        <f t="shared" si="56"/>
        <v>0</v>
      </c>
      <c r="U63" s="18">
        <f t="shared" si="56"/>
        <v>0</v>
      </c>
      <c r="V63" s="18">
        <f t="shared" si="56"/>
        <v>0</v>
      </c>
      <c r="W63" s="18">
        <f aca="true" t="shared" si="57" ref="W63:W64">+W64</f>
        <v>0</v>
      </c>
      <c r="X63" s="52" t="s">
        <v>93</v>
      </c>
    </row>
    <row r="64" spans="1:24" ht="15">
      <c r="A64" s="9"/>
      <c r="B64" s="53"/>
      <c r="C64" s="53"/>
      <c r="D64" s="9"/>
      <c r="E64" s="50">
        <v>2</v>
      </c>
      <c r="F64" s="50">
        <v>2</v>
      </c>
      <c r="G64" s="50" t="s">
        <v>12</v>
      </c>
      <c r="H64" s="50">
        <v>0</v>
      </c>
      <c r="I64" s="50" t="str">
        <f t="shared" si="3"/>
        <v>2-2-00-0</v>
      </c>
      <c r="J64" s="51" t="s">
        <v>92</v>
      </c>
      <c r="K64" s="54">
        <f t="shared" si="56"/>
        <v>0</v>
      </c>
      <c r="L64" s="54">
        <f t="shared" si="56"/>
        <v>0</v>
      </c>
      <c r="M64" s="54">
        <f t="shared" si="56"/>
        <v>0</v>
      </c>
      <c r="N64" s="54">
        <f t="shared" si="56"/>
        <v>0</v>
      </c>
      <c r="O64" s="54">
        <f t="shared" si="56"/>
        <v>0</v>
      </c>
      <c r="P64" s="54">
        <f t="shared" si="56"/>
        <v>0</v>
      </c>
      <c r="Q64" s="54">
        <f t="shared" si="56"/>
        <v>0</v>
      </c>
      <c r="R64" s="54">
        <f t="shared" si="56"/>
        <v>0</v>
      </c>
      <c r="S64" s="54">
        <f t="shared" si="56"/>
        <v>0</v>
      </c>
      <c r="T64" s="54">
        <f t="shared" si="56"/>
        <v>0</v>
      </c>
      <c r="U64" s="54">
        <f t="shared" si="56"/>
        <v>0</v>
      </c>
      <c r="V64" s="54">
        <f t="shared" si="56"/>
        <v>0</v>
      </c>
      <c r="W64" s="54">
        <f t="shared" si="57"/>
        <v>0</v>
      </c>
      <c r="X64" s="52" t="s">
        <v>93</v>
      </c>
    </row>
    <row r="65" spans="1:24" ht="15">
      <c r="A65" s="2">
        <v>451</v>
      </c>
      <c r="B65" s="4"/>
      <c r="C65" s="4"/>
      <c r="D65" s="2">
        <v>451</v>
      </c>
      <c r="E65" s="3">
        <v>2</v>
      </c>
      <c r="F65" s="3">
        <v>2</v>
      </c>
      <c r="G65" s="3" t="s">
        <v>15</v>
      </c>
      <c r="H65" s="3">
        <f>+D65</f>
        <v>451</v>
      </c>
      <c r="I65" s="3" t="str">
        <f t="shared" si="3"/>
        <v>2-2-01-451</v>
      </c>
      <c r="J65" s="4" t="s">
        <v>92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f>SUM(K65:V65)</f>
        <v>0</v>
      </c>
      <c r="X65" s="38"/>
    </row>
    <row r="66" spans="1:24" ht="15">
      <c r="A66" s="9"/>
      <c r="B66" s="51"/>
      <c r="C66" s="51"/>
      <c r="D66" s="9"/>
      <c r="E66" s="50">
        <v>2</v>
      </c>
      <c r="F66" s="50">
        <v>3</v>
      </c>
      <c r="G66" s="50" t="s">
        <v>12</v>
      </c>
      <c r="H66" s="50">
        <v>0</v>
      </c>
      <c r="I66" s="50" t="str">
        <f t="shared" si="3"/>
        <v>2-3-00-0</v>
      </c>
      <c r="J66" s="51" t="s">
        <v>94</v>
      </c>
      <c r="K66" s="18">
        <f aca="true" t="shared" si="58" ref="K66:V67">+K67</f>
        <v>0</v>
      </c>
      <c r="L66" s="18">
        <f t="shared" si="58"/>
        <v>0</v>
      </c>
      <c r="M66" s="18">
        <f t="shared" si="58"/>
        <v>0</v>
      </c>
      <c r="N66" s="18">
        <f t="shared" si="58"/>
        <v>0</v>
      </c>
      <c r="O66" s="18">
        <f t="shared" si="58"/>
        <v>0</v>
      </c>
      <c r="P66" s="18">
        <f t="shared" si="58"/>
        <v>0</v>
      </c>
      <c r="Q66" s="18">
        <f t="shared" si="58"/>
        <v>0</v>
      </c>
      <c r="R66" s="18">
        <f t="shared" si="58"/>
        <v>0</v>
      </c>
      <c r="S66" s="18">
        <f t="shared" si="58"/>
        <v>0</v>
      </c>
      <c r="T66" s="18">
        <f t="shared" si="58"/>
        <v>0</v>
      </c>
      <c r="U66" s="18">
        <f t="shared" si="58"/>
        <v>0</v>
      </c>
      <c r="V66" s="18">
        <f t="shared" si="58"/>
        <v>0</v>
      </c>
      <c r="W66" s="18">
        <f aca="true" t="shared" si="59" ref="W66:W67">+W67</f>
        <v>0</v>
      </c>
      <c r="X66" s="52" t="s">
        <v>93</v>
      </c>
    </row>
    <row r="67" spans="1:24" ht="15">
      <c r="A67" s="9"/>
      <c r="B67" s="53"/>
      <c r="C67" s="53"/>
      <c r="D67" s="9"/>
      <c r="E67" s="50">
        <v>2</v>
      </c>
      <c r="F67" s="50">
        <v>4</v>
      </c>
      <c r="G67" s="50" t="s">
        <v>12</v>
      </c>
      <c r="H67" s="50">
        <v>0</v>
      </c>
      <c r="I67" s="50" t="str">
        <f t="shared" si="3"/>
        <v>2-4-00-0</v>
      </c>
      <c r="J67" s="51" t="s">
        <v>94</v>
      </c>
      <c r="K67" s="54">
        <f t="shared" si="58"/>
        <v>0</v>
      </c>
      <c r="L67" s="54">
        <f t="shared" si="58"/>
        <v>0</v>
      </c>
      <c r="M67" s="54">
        <f t="shared" si="58"/>
        <v>0</v>
      </c>
      <c r="N67" s="54">
        <f t="shared" si="58"/>
        <v>0</v>
      </c>
      <c r="O67" s="54">
        <f t="shared" si="58"/>
        <v>0</v>
      </c>
      <c r="P67" s="54">
        <f t="shared" si="58"/>
        <v>0</v>
      </c>
      <c r="Q67" s="54">
        <f t="shared" si="58"/>
        <v>0</v>
      </c>
      <c r="R67" s="54">
        <f t="shared" si="58"/>
        <v>0</v>
      </c>
      <c r="S67" s="54">
        <f t="shared" si="58"/>
        <v>0</v>
      </c>
      <c r="T67" s="54">
        <f t="shared" si="58"/>
        <v>0</v>
      </c>
      <c r="U67" s="54">
        <f t="shared" si="58"/>
        <v>0</v>
      </c>
      <c r="V67" s="54">
        <f t="shared" si="58"/>
        <v>0</v>
      </c>
      <c r="W67" s="54">
        <f t="shared" si="59"/>
        <v>0</v>
      </c>
      <c r="X67" s="52" t="s">
        <v>93</v>
      </c>
    </row>
    <row r="68" spans="1:24" ht="15">
      <c r="A68" s="2">
        <v>501</v>
      </c>
      <c r="B68" s="4"/>
      <c r="C68" s="4"/>
      <c r="D68" s="2">
        <v>501</v>
      </c>
      <c r="E68" s="3">
        <v>2</v>
      </c>
      <c r="F68" s="3">
        <v>4</v>
      </c>
      <c r="G68" s="3" t="s">
        <v>15</v>
      </c>
      <c r="H68" s="3">
        <f>+D68</f>
        <v>501</v>
      </c>
      <c r="I68" s="3" t="str">
        <f t="shared" si="3"/>
        <v>2-4-01-501</v>
      </c>
      <c r="J68" s="4" t="s">
        <v>94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f>SUM(K68:V68)</f>
        <v>0</v>
      </c>
      <c r="X68" s="38"/>
    </row>
    <row r="69" spans="1:24" ht="15">
      <c r="A69" s="9"/>
      <c r="B69" s="51"/>
      <c r="C69" s="51"/>
      <c r="D69" s="9"/>
      <c r="E69" s="50">
        <v>2</v>
      </c>
      <c r="F69" s="50">
        <v>5</v>
      </c>
      <c r="G69" s="50" t="s">
        <v>12</v>
      </c>
      <c r="H69" s="50">
        <v>0</v>
      </c>
      <c r="I69" s="50" t="str">
        <f aca="true" t="shared" si="60" ref="I69:I132">CONCATENATE(E69,"-",F69,"-",G69,"-",H69)</f>
        <v>2-5-00-0</v>
      </c>
      <c r="J69" s="51" t="s">
        <v>95</v>
      </c>
      <c r="K69" s="18">
        <f aca="true" t="shared" si="61" ref="K69:V70">+K70</f>
        <v>0</v>
      </c>
      <c r="L69" s="18">
        <f t="shared" si="61"/>
        <v>0</v>
      </c>
      <c r="M69" s="18">
        <f t="shared" si="61"/>
        <v>0</v>
      </c>
      <c r="N69" s="18">
        <f t="shared" si="61"/>
        <v>0</v>
      </c>
      <c r="O69" s="18">
        <f t="shared" si="61"/>
        <v>0</v>
      </c>
      <c r="P69" s="18">
        <f t="shared" si="61"/>
        <v>0</v>
      </c>
      <c r="Q69" s="18">
        <f t="shared" si="61"/>
        <v>0</v>
      </c>
      <c r="R69" s="18">
        <f t="shared" si="61"/>
        <v>0</v>
      </c>
      <c r="S69" s="18">
        <f t="shared" si="61"/>
        <v>0</v>
      </c>
      <c r="T69" s="18">
        <f t="shared" si="61"/>
        <v>0</v>
      </c>
      <c r="U69" s="18">
        <f t="shared" si="61"/>
        <v>0</v>
      </c>
      <c r="V69" s="18">
        <f t="shared" si="61"/>
        <v>0</v>
      </c>
      <c r="W69" s="18">
        <f aca="true" t="shared" si="62" ref="W69:W70">+W70</f>
        <v>0</v>
      </c>
      <c r="X69" s="52" t="s">
        <v>93</v>
      </c>
    </row>
    <row r="70" spans="1:24" ht="15">
      <c r="A70" s="9"/>
      <c r="B70" s="53"/>
      <c r="C70" s="53"/>
      <c r="D70" s="9"/>
      <c r="E70" s="50">
        <v>2</v>
      </c>
      <c r="F70" s="50">
        <v>6</v>
      </c>
      <c r="G70" s="50" t="s">
        <v>12</v>
      </c>
      <c r="H70" s="50">
        <v>0</v>
      </c>
      <c r="I70" s="50" t="str">
        <f t="shared" si="60"/>
        <v>2-6-00-0</v>
      </c>
      <c r="J70" s="51" t="s">
        <v>95</v>
      </c>
      <c r="K70" s="54">
        <f t="shared" si="61"/>
        <v>0</v>
      </c>
      <c r="L70" s="54">
        <f t="shared" si="61"/>
        <v>0</v>
      </c>
      <c r="M70" s="54">
        <f t="shared" si="61"/>
        <v>0</v>
      </c>
      <c r="N70" s="54">
        <f t="shared" si="61"/>
        <v>0</v>
      </c>
      <c r="O70" s="54">
        <f t="shared" si="61"/>
        <v>0</v>
      </c>
      <c r="P70" s="54">
        <f t="shared" si="61"/>
        <v>0</v>
      </c>
      <c r="Q70" s="54">
        <f t="shared" si="61"/>
        <v>0</v>
      </c>
      <c r="R70" s="54">
        <f t="shared" si="61"/>
        <v>0</v>
      </c>
      <c r="S70" s="54">
        <f t="shared" si="61"/>
        <v>0</v>
      </c>
      <c r="T70" s="54">
        <f t="shared" si="61"/>
        <v>0</v>
      </c>
      <c r="U70" s="54">
        <f t="shared" si="61"/>
        <v>0</v>
      </c>
      <c r="V70" s="54">
        <f t="shared" si="61"/>
        <v>0</v>
      </c>
      <c r="W70" s="54">
        <f t="shared" si="62"/>
        <v>0</v>
      </c>
      <c r="X70" s="52" t="s">
        <v>93</v>
      </c>
    </row>
    <row r="71" spans="1:24" ht="15">
      <c r="A71" s="2">
        <v>551</v>
      </c>
      <c r="B71" s="4"/>
      <c r="C71" s="4"/>
      <c r="D71" s="2">
        <v>551</v>
      </c>
      <c r="E71" s="3">
        <v>2</v>
      </c>
      <c r="F71" s="3">
        <v>6</v>
      </c>
      <c r="G71" s="3" t="s">
        <v>15</v>
      </c>
      <c r="H71" s="3">
        <f>+D71</f>
        <v>551</v>
      </c>
      <c r="I71" s="3" t="str">
        <f t="shared" si="60"/>
        <v>2-6-01-551</v>
      </c>
      <c r="J71" s="4" t="s">
        <v>95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f>SUM(K71:V71)</f>
        <v>0</v>
      </c>
      <c r="X71" s="38"/>
    </row>
    <row r="72" spans="1:24" ht="15">
      <c r="A72" s="9"/>
      <c r="B72" s="51"/>
      <c r="C72" s="51"/>
      <c r="D72" s="9"/>
      <c r="E72" s="50">
        <v>2</v>
      </c>
      <c r="F72" s="50">
        <v>7</v>
      </c>
      <c r="G72" s="50" t="s">
        <v>12</v>
      </c>
      <c r="H72" s="50">
        <v>0</v>
      </c>
      <c r="I72" s="50" t="str">
        <f t="shared" si="60"/>
        <v>2-7-00-0</v>
      </c>
      <c r="J72" s="51" t="s">
        <v>96</v>
      </c>
      <c r="K72" s="18">
        <f aca="true" t="shared" si="63" ref="K72:V73">+K73</f>
        <v>0</v>
      </c>
      <c r="L72" s="18">
        <f t="shared" si="63"/>
        <v>0</v>
      </c>
      <c r="M72" s="18">
        <f t="shared" si="63"/>
        <v>0</v>
      </c>
      <c r="N72" s="18">
        <f t="shared" si="63"/>
        <v>0</v>
      </c>
      <c r="O72" s="18">
        <f t="shared" si="63"/>
        <v>0</v>
      </c>
      <c r="P72" s="18">
        <f t="shared" si="63"/>
        <v>0</v>
      </c>
      <c r="Q72" s="18">
        <f t="shared" si="63"/>
        <v>0</v>
      </c>
      <c r="R72" s="18">
        <f t="shared" si="63"/>
        <v>0</v>
      </c>
      <c r="S72" s="18">
        <f t="shared" si="63"/>
        <v>0</v>
      </c>
      <c r="T72" s="18">
        <f t="shared" si="63"/>
        <v>0</v>
      </c>
      <c r="U72" s="18">
        <f t="shared" si="63"/>
        <v>0</v>
      </c>
      <c r="V72" s="18">
        <f t="shared" si="63"/>
        <v>0</v>
      </c>
      <c r="W72" s="18">
        <f aca="true" t="shared" si="64" ref="W72:W73">+W73</f>
        <v>0</v>
      </c>
      <c r="X72" s="52" t="s">
        <v>93</v>
      </c>
    </row>
    <row r="73" spans="1:24" ht="15">
      <c r="A73" s="9"/>
      <c r="B73" s="53"/>
      <c r="C73" s="53"/>
      <c r="D73" s="9"/>
      <c r="E73" s="55">
        <v>2</v>
      </c>
      <c r="F73" s="55">
        <v>7</v>
      </c>
      <c r="G73" s="55" t="s">
        <v>15</v>
      </c>
      <c r="H73" s="55">
        <v>0</v>
      </c>
      <c r="I73" s="55" t="str">
        <f t="shared" si="60"/>
        <v>2-7-01-0</v>
      </c>
      <c r="J73" s="53" t="s">
        <v>96</v>
      </c>
      <c r="K73" s="54">
        <f t="shared" si="63"/>
        <v>0</v>
      </c>
      <c r="L73" s="54">
        <f t="shared" si="63"/>
        <v>0</v>
      </c>
      <c r="M73" s="54">
        <f t="shared" si="63"/>
        <v>0</v>
      </c>
      <c r="N73" s="54">
        <f t="shared" si="63"/>
        <v>0</v>
      </c>
      <c r="O73" s="54">
        <f t="shared" si="63"/>
        <v>0</v>
      </c>
      <c r="P73" s="54">
        <f t="shared" si="63"/>
        <v>0</v>
      </c>
      <c r="Q73" s="54">
        <f t="shared" si="63"/>
        <v>0</v>
      </c>
      <c r="R73" s="54">
        <f t="shared" si="63"/>
        <v>0</v>
      </c>
      <c r="S73" s="54">
        <f t="shared" si="63"/>
        <v>0</v>
      </c>
      <c r="T73" s="54">
        <f t="shared" si="63"/>
        <v>0</v>
      </c>
      <c r="U73" s="54">
        <f t="shared" si="63"/>
        <v>0</v>
      </c>
      <c r="V73" s="54">
        <f t="shared" si="63"/>
        <v>0</v>
      </c>
      <c r="W73" s="54">
        <f t="shared" si="64"/>
        <v>0</v>
      </c>
      <c r="X73" s="52" t="s">
        <v>93</v>
      </c>
    </row>
    <row r="74" spans="1:24" ht="15">
      <c r="A74" s="2">
        <v>651</v>
      </c>
      <c r="B74" s="4"/>
      <c r="C74" s="4"/>
      <c r="D74" s="2">
        <v>651</v>
      </c>
      <c r="E74" s="3">
        <v>2</v>
      </c>
      <c r="F74" s="3">
        <v>7</v>
      </c>
      <c r="G74" s="3" t="s">
        <v>15</v>
      </c>
      <c r="H74" s="3">
        <f>+D74</f>
        <v>651</v>
      </c>
      <c r="I74" s="3" t="str">
        <f t="shared" si="60"/>
        <v>2-7-01-651</v>
      </c>
      <c r="J74" s="4" t="s">
        <v>96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f>SUM(K74:V74)</f>
        <v>0</v>
      </c>
      <c r="X74" s="38"/>
    </row>
    <row r="75" spans="1:24" ht="15">
      <c r="A75" s="9"/>
      <c r="B75" s="51"/>
      <c r="C75" s="51"/>
      <c r="D75" s="9"/>
      <c r="E75" s="50">
        <v>2</v>
      </c>
      <c r="F75" s="50">
        <v>8</v>
      </c>
      <c r="G75" s="50" t="s">
        <v>12</v>
      </c>
      <c r="H75" s="50">
        <v>0</v>
      </c>
      <c r="I75" s="50" t="str">
        <f t="shared" si="60"/>
        <v>2-8-00-0</v>
      </c>
      <c r="J75" s="51" t="s">
        <v>97</v>
      </c>
      <c r="K75" s="18">
        <f aca="true" t="shared" si="65" ref="K75:V76">+K76</f>
        <v>0</v>
      </c>
      <c r="L75" s="18">
        <f t="shared" si="65"/>
        <v>0</v>
      </c>
      <c r="M75" s="18">
        <f t="shared" si="65"/>
        <v>0</v>
      </c>
      <c r="N75" s="18">
        <f t="shared" si="65"/>
        <v>0</v>
      </c>
      <c r="O75" s="18">
        <f t="shared" si="65"/>
        <v>0</v>
      </c>
      <c r="P75" s="18">
        <f t="shared" si="65"/>
        <v>0</v>
      </c>
      <c r="Q75" s="18">
        <f t="shared" si="65"/>
        <v>0</v>
      </c>
      <c r="R75" s="18">
        <f t="shared" si="65"/>
        <v>0</v>
      </c>
      <c r="S75" s="18">
        <f t="shared" si="65"/>
        <v>0</v>
      </c>
      <c r="T75" s="18">
        <f t="shared" si="65"/>
        <v>0</v>
      </c>
      <c r="U75" s="18">
        <f t="shared" si="65"/>
        <v>0</v>
      </c>
      <c r="V75" s="18">
        <f t="shared" si="65"/>
        <v>0</v>
      </c>
      <c r="W75" s="18">
        <f aca="true" t="shared" si="66" ref="W75:W76">+W76</f>
        <v>0</v>
      </c>
      <c r="X75" s="52" t="s">
        <v>93</v>
      </c>
    </row>
    <row r="76" spans="1:24" ht="15">
      <c r="A76" s="9"/>
      <c r="B76" s="53"/>
      <c r="C76" s="53"/>
      <c r="D76" s="9"/>
      <c r="E76" s="55">
        <v>2</v>
      </c>
      <c r="F76" s="55">
        <v>8</v>
      </c>
      <c r="G76" s="55" t="s">
        <v>15</v>
      </c>
      <c r="H76" s="55">
        <v>0</v>
      </c>
      <c r="I76" s="55" t="str">
        <f t="shared" si="60"/>
        <v>2-8-01-0</v>
      </c>
      <c r="J76" s="53" t="s">
        <v>97</v>
      </c>
      <c r="K76" s="54">
        <f t="shared" si="65"/>
        <v>0</v>
      </c>
      <c r="L76" s="54">
        <f t="shared" si="65"/>
        <v>0</v>
      </c>
      <c r="M76" s="54">
        <f t="shared" si="65"/>
        <v>0</v>
      </c>
      <c r="N76" s="54">
        <f t="shared" si="65"/>
        <v>0</v>
      </c>
      <c r="O76" s="54">
        <f t="shared" si="65"/>
        <v>0</v>
      </c>
      <c r="P76" s="54">
        <f t="shared" si="65"/>
        <v>0</v>
      </c>
      <c r="Q76" s="54">
        <f t="shared" si="65"/>
        <v>0</v>
      </c>
      <c r="R76" s="54">
        <f t="shared" si="65"/>
        <v>0</v>
      </c>
      <c r="S76" s="54">
        <f t="shared" si="65"/>
        <v>0</v>
      </c>
      <c r="T76" s="54">
        <f t="shared" si="65"/>
        <v>0</v>
      </c>
      <c r="U76" s="54">
        <f t="shared" si="65"/>
        <v>0</v>
      </c>
      <c r="V76" s="54">
        <f t="shared" si="65"/>
        <v>0</v>
      </c>
      <c r="W76" s="54">
        <f t="shared" si="66"/>
        <v>0</v>
      </c>
      <c r="X76" s="52" t="s">
        <v>93</v>
      </c>
    </row>
    <row r="77" spans="1:24" ht="15">
      <c r="A77" s="2">
        <v>601</v>
      </c>
      <c r="B77" s="4"/>
      <c r="C77" s="4"/>
      <c r="D77" s="2">
        <v>601</v>
      </c>
      <c r="E77" s="3">
        <v>2</v>
      </c>
      <c r="F77" s="3">
        <v>8</v>
      </c>
      <c r="G77" s="3" t="s">
        <v>15</v>
      </c>
      <c r="H77" s="3">
        <f>+D77</f>
        <v>601</v>
      </c>
      <c r="I77" s="3" t="str">
        <f t="shared" si="60"/>
        <v>2-8-01-601</v>
      </c>
      <c r="J77" s="4" t="s">
        <v>97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f>SUM(K77:V77)</f>
        <v>0</v>
      </c>
      <c r="X77" s="38"/>
    </row>
    <row r="78" spans="1:24" ht="15">
      <c r="A78" s="10"/>
      <c r="B78" s="32"/>
      <c r="C78" s="32"/>
      <c r="D78" s="10"/>
      <c r="E78" s="39">
        <v>3</v>
      </c>
      <c r="F78" s="39">
        <v>0</v>
      </c>
      <c r="G78" s="39" t="s">
        <v>12</v>
      </c>
      <c r="H78" s="39">
        <v>0</v>
      </c>
      <c r="I78" s="39" t="str">
        <f t="shared" si="60"/>
        <v>3-0-00-0</v>
      </c>
      <c r="J78" s="32" t="s">
        <v>98</v>
      </c>
      <c r="K78" s="40">
        <f aca="true" t="shared" si="67" ref="K78:V78">+K79+K100</f>
        <v>0</v>
      </c>
      <c r="L78" s="40">
        <f t="shared" si="67"/>
        <v>0</v>
      </c>
      <c r="M78" s="40">
        <f t="shared" si="67"/>
        <v>0</v>
      </c>
      <c r="N78" s="40">
        <f t="shared" si="67"/>
        <v>0</v>
      </c>
      <c r="O78" s="40">
        <f t="shared" si="67"/>
        <v>0</v>
      </c>
      <c r="P78" s="40">
        <f t="shared" si="67"/>
        <v>0</v>
      </c>
      <c r="Q78" s="40">
        <f t="shared" si="67"/>
        <v>0</v>
      </c>
      <c r="R78" s="40">
        <f t="shared" si="67"/>
        <v>0</v>
      </c>
      <c r="S78" s="40">
        <f t="shared" si="67"/>
        <v>0</v>
      </c>
      <c r="T78" s="40">
        <f t="shared" si="67"/>
        <v>0</v>
      </c>
      <c r="U78" s="40">
        <f t="shared" si="67"/>
        <v>0</v>
      </c>
      <c r="V78" s="40">
        <f t="shared" si="67"/>
        <v>0</v>
      </c>
      <c r="W78" s="40">
        <f aca="true" t="shared" si="68" ref="W78">+W79+W100</f>
        <v>0</v>
      </c>
      <c r="X78" s="38"/>
    </row>
    <row r="79" spans="1:24" ht="15">
      <c r="A79" s="6"/>
      <c r="B79" s="41"/>
      <c r="C79" s="41"/>
      <c r="D79" s="6"/>
      <c r="E79" s="42">
        <v>3</v>
      </c>
      <c r="F79" s="42">
        <v>1</v>
      </c>
      <c r="G79" s="42" t="s">
        <v>12</v>
      </c>
      <c r="H79" s="42">
        <v>0</v>
      </c>
      <c r="I79" s="42" t="str">
        <f t="shared" si="60"/>
        <v>3-1-00-0</v>
      </c>
      <c r="J79" s="41" t="s">
        <v>99</v>
      </c>
      <c r="K79" s="43">
        <f aca="true" t="shared" si="69" ref="K79:V79">+K80+K93+K95</f>
        <v>0</v>
      </c>
      <c r="L79" s="43">
        <f t="shared" si="69"/>
        <v>0</v>
      </c>
      <c r="M79" s="43">
        <f t="shared" si="69"/>
        <v>0</v>
      </c>
      <c r="N79" s="43">
        <f t="shared" si="69"/>
        <v>0</v>
      </c>
      <c r="O79" s="43">
        <f t="shared" si="69"/>
        <v>0</v>
      </c>
      <c r="P79" s="43">
        <f t="shared" si="69"/>
        <v>0</v>
      </c>
      <c r="Q79" s="43">
        <f t="shared" si="69"/>
        <v>0</v>
      </c>
      <c r="R79" s="43">
        <f t="shared" si="69"/>
        <v>0</v>
      </c>
      <c r="S79" s="43">
        <f t="shared" si="69"/>
        <v>0</v>
      </c>
      <c r="T79" s="43">
        <f t="shared" si="69"/>
        <v>0</v>
      </c>
      <c r="U79" s="43">
        <f t="shared" si="69"/>
        <v>0</v>
      </c>
      <c r="V79" s="43">
        <f t="shared" si="69"/>
        <v>0</v>
      </c>
      <c r="W79" s="43">
        <f aca="true" t="shared" si="70" ref="W79">+W80+W93+W95</f>
        <v>0</v>
      </c>
      <c r="X79" s="38"/>
    </row>
    <row r="80" spans="1:24" ht="15">
      <c r="A80" s="6"/>
      <c r="B80" s="44"/>
      <c r="C80" s="44"/>
      <c r="D80" s="6"/>
      <c r="E80" s="45">
        <v>3</v>
      </c>
      <c r="F80" s="45">
        <v>1</v>
      </c>
      <c r="G80" s="45" t="s">
        <v>15</v>
      </c>
      <c r="H80" s="45">
        <v>0</v>
      </c>
      <c r="I80" s="45" t="str">
        <f t="shared" si="60"/>
        <v>3-1-01-0</v>
      </c>
      <c r="J80" s="44" t="s">
        <v>100</v>
      </c>
      <c r="K80" s="46">
        <f aca="true" t="shared" si="71" ref="K80:V80">SUM(K81:K92)</f>
        <v>0</v>
      </c>
      <c r="L80" s="46">
        <f t="shared" si="71"/>
        <v>0</v>
      </c>
      <c r="M80" s="46">
        <f t="shared" si="71"/>
        <v>0</v>
      </c>
      <c r="N80" s="46">
        <f t="shared" si="71"/>
        <v>0</v>
      </c>
      <c r="O80" s="46">
        <f t="shared" si="71"/>
        <v>0</v>
      </c>
      <c r="P80" s="46">
        <f t="shared" si="71"/>
        <v>0</v>
      </c>
      <c r="Q80" s="46">
        <f t="shared" si="71"/>
        <v>0</v>
      </c>
      <c r="R80" s="46">
        <f t="shared" si="71"/>
        <v>0</v>
      </c>
      <c r="S80" s="46">
        <f t="shared" si="71"/>
        <v>0</v>
      </c>
      <c r="T80" s="46">
        <f t="shared" si="71"/>
        <v>0</v>
      </c>
      <c r="U80" s="46">
        <f t="shared" si="71"/>
        <v>0</v>
      </c>
      <c r="V80" s="46">
        <f t="shared" si="71"/>
        <v>0</v>
      </c>
      <c r="W80" s="46">
        <f aca="true" t="shared" si="72" ref="W80">SUM(W81:W92)</f>
        <v>0</v>
      </c>
      <c r="X80" s="38"/>
    </row>
    <row r="81" spans="1:24" ht="15">
      <c r="A81" s="2">
        <v>701</v>
      </c>
      <c r="B81" s="4" t="s">
        <v>101</v>
      </c>
      <c r="C81" s="4">
        <v>41311020701</v>
      </c>
      <c r="D81" s="2">
        <v>701</v>
      </c>
      <c r="E81" s="3">
        <v>3</v>
      </c>
      <c r="F81" s="3">
        <v>1</v>
      </c>
      <c r="G81" s="3" t="s">
        <v>15</v>
      </c>
      <c r="H81" s="3">
        <f aca="true" t="shared" si="73" ref="H81:H92">+D81</f>
        <v>701</v>
      </c>
      <c r="I81" s="3" t="str">
        <f t="shared" si="60"/>
        <v>3-1-01-701</v>
      </c>
      <c r="J81" s="4" t="s">
        <v>102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f aca="true" t="shared" si="74" ref="W81:W92">SUM(K81:V81)</f>
        <v>0</v>
      </c>
      <c r="X81" s="38"/>
    </row>
    <row r="82" spans="1:24" ht="15">
      <c r="A82" s="2">
        <v>702</v>
      </c>
      <c r="B82" s="4" t="s">
        <v>103</v>
      </c>
      <c r="C82" s="4">
        <v>41311020702</v>
      </c>
      <c r="D82" s="2">
        <v>702</v>
      </c>
      <c r="E82" s="3">
        <v>3</v>
      </c>
      <c r="F82" s="3">
        <v>1</v>
      </c>
      <c r="G82" s="3" t="s">
        <v>15</v>
      </c>
      <c r="H82" s="3">
        <f t="shared" si="73"/>
        <v>702</v>
      </c>
      <c r="I82" s="3" t="str">
        <f t="shared" si="60"/>
        <v>3-1-01-702</v>
      </c>
      <c r="J82" s="4" t="s">
        <v>104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f t="shared" si="74"/>
        <v>0</v>
      </c>
      <c r="X82" s="38"/>
    </row>
    <row r="83" spans="1:24" ht="15">
      <c r="A83" s="2">
        <v>704</v>
      </c>
      <c r="B83" s="4" t="s">
        <v>105</v>
      </c>
      <c r="C83" s="4">
        <v>41311020704</v>
      </c>
      <c r="D83" s="2">
        <v>704</v>
      </c>
      <c r="E83" s="3">
        <v>3</v>
      </c>
      <c r="F83" s="3">
        <v>1</v>
      </c>
      <c r="G83" s="3" t="s">
        <v>15</v>
      </c>
      <c r="H83" s="3">
        <f t="shared" si="73"/>
        <v>704</v>
      </c>
      <c r="I83" s="3" t="str">
        <f t="shared" si="60"/>
        <v>3-1-01-704</v>
      </c>
      <c r="J83" s="4" t="s">
        <v>106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f t="shared" si="74"/>
        <v>0</v>
      </c>
      <c r="X83" s="38"/>
    </row>
    <row r="84" spans="1:24" ht="15">
      <c r="A84" s="2">
        <v>706</v>
      </c>
      <c r="B84" s="4" t="s">
        <v>107</v>
      </c>
      <c r="C84" s="4">
        <v>41311020706</v>
      </c>
      <c r="D84" s="2">
        <v>706</v>
      </c>
      <c r="E84" s="3">
        <v>3</v>
      </c>
      <c r="F84" s="3">
        <v>1</v>
      </c>
      <c r="G84" s="3" t="s">
        <v>15</v>
      </c>
      <c r="H84" s="3">
        <f t="shared" si="73"/>
        <v>706</v>
      </c>
      <c r="I84" s="3" t="str">
        <f t="shared" si="60"/>
        <v>3-1-01-706</v>
      </c>
      <c r="J84" s="4" t="s">
        <v>108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f t="shared" si="74"/>
        <v>0</v>
      </c>
      <c r="X84" s="38"/>
    </row>
    <row r="85" spans="1:24" ht="15">
      <c r="A85" s="2">
        <v>707</v>
      </c>
      <c r="B85" s="4"/>
      <c r="C85" s="4"/>
      <c r="D85" s="2">
        <v>707</v>
      </c>
      <c r="E85" s="3">
        <v>3</v>
      </c>
      <c r="F85" s="3">
        <v>1</v>
      </c>
      <c r="G85" s="3" t="s">
        <v>15</v>
      </c>
      <c r="H85" s="3">
        <f t="shared" si="73"/>
        <v>707</v>
      </c>
      <c r="I85" s="3" t="str">
        <f t="shared" si="60"/>
        <v>3-1-01-707</v>
      </c>
      <c r="J85" s="4" t="s">
        <v>109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f t="shared" si="74"/>
        <v>0</v>
      </c>
      <c r="X85" s="38"/>
    </row>
    <row r="86" spans="1:24" ht="15">
      <c r="A86" s="2">
        <v>708</v>
      </c>
      <c r="B86" s="4"/>
      <c r="C86" s="4"/>
      <c r="D86" s="2">
        <v>708</v>
      </c>
      <c r="E86" s="3">
        <v>3</v>
      </c>
      <c r="F86" s="3">
        <v>1</v>
      </c>
      <c r="G86" s="3" t="s">
        <v>15</v>
      </c>
      <c r="H86" s="3">
        <f t="shared" si="73"/>
        <v>708</v>
      </c>
      <c r="I86" s="3" t="str">
        <f t="shared" si="60"/>
        <v>3-1-01-708</v>
      </c>
      <c r="J86" s="4" t="s">
        <v>110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f t="shared" si="74"/>
        <v>0</v>
      </c>
      <c r="X86" s="38"/>
    </row>
    <row r="87" spans="1:24" ht="15">
      <c r="A87" s="2">
        <v>709</v>
      </c>
      <c r="B87" s="4"/>
      <c r="C87" s="4"/>
      <c r="D87" s="2">
        <v>709</v>
      </c>
      <c r="E87" s="3">
        <v>3</v>
      </c>
      <c r="F87" s="3">
        <v>1</v>
      </c>
      <c r="G87" s="3" t="s">
        <v>15</v>
      </c>
      <c r="H87" s="3">
        <f t="shared" si="73"/>
        <v>709</v>
      </c>
      <c r="I87" s="3" t="str">
        <f t="shared" si="60"/>
        <v>3-1-01-709</v>
      </c>
      <c r="J87" s="4" t="s">
        <v>111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f t="shared" si="74"/>
        <v>0</v>
      </c>
      <c r="X87" s="38"/>
    </row>
    <row r="88" spans="1:24" ht="15">
      <c r="A88" s="2">
        <v>710</v>
      </c>
      <c r="B88" s="4" t="s">
        <v>112</v>
      </c>
      <c r="C88" s="4">
        <v>41311020710</v>
      </c>
      <c r="D88" s="2">
        <v>710</v>
      </c>
      <c r="E88" s="3">
        <v>3</v>
      </c>
      <c r="F88" s="3">
        <v>1</v>
      </c>
      <c r="G88" s="3" t="s">
        <v>15</v>
      </c>
      <c r="H88" s="3">
        <f t="shared" si="73"/>
        <v>710</v>
      </c>
      <c r="I88" s="3" t="str">
        <f t="shared" si="60"/>
        <v>3-1-01-710</v>
      </c>
      <c r="J88" s="4" t="s">
        <v>113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f t="shared" si="74"/>
        <v>0</v>
      </c>
      <c r="X88" s="38"/>
    </row>
    <row r="89" spans="1:24" ht="15">
      <c r="A89" s="2">
        <v>711</v>
      </c>
      <c r="B89" s="4"/>
      <c r="C89" s="4"/>
      <c r="D89" s="2">
        <v>711</v>
      </c>
      <c r="E89" s="3">
        <v>3</v>
      </c>
      <c r="F89" s="3">
        <v>1</v>
      </c>
      <c r="G89" s="3" t="s">
        <v>15</v>
      </c>
      <c r="H89" s="3">
        <f t="shared" si="73"/>
        <v>711</v>
      </c>
      <c r="I89" s="3" t="str">
        <f t="shared" si="60"/>
        <v>3-1-01-711</v>
      </c>
      <c r="J89" s="4" t="s">
        <v>114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f t="shared" si="74"/>
        <v>0</v>
      </c>
      <c r="X89" s="38"/>
    </row>
    <row r="90" spans="1:24" ht="15">
      <c r="A90" s="2">
        <v>712</v>
      </c>
      <c r="B90" s="4"/>
      <c r="C90" s="4"/>
      <c r="D90" s="2">
        <v>712</v>
      </c>
      <c r="E90" s="3">
        <v>3</v>
      </c>
      <c r="F90" s="3">
        <v>1</v>
      </c>
      <c r="G90" s="3" t="s">
        <v>15</v>
      </c>
      <c r="H90" s="3">
        <f t="shared" si="73"/>
        <v>712</v>
      </c>
      <c r="I90" s="3" t="str">
        <f t="shared" si="60"/>
        <v>3-1-01-712</v>
      </c>
      <c r="J90" s="4" t="s">
        <v>115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f t="shared" si="74"/>
        <v>0</v>
      </c>
      <c r="X90" s="38"/>
    </row>
    <row r="91" spans="1:24" ht="15">
      <c r="A91" s="2">
        <v>713</v>
      </c>
      <c r="B91" s="4" t="s">
        <v>116</v>
      </c>
      <c r="C91" s="4">
        <v>41311020713</v>
      </c>
      <c r="D91" s="2">
        <v>713</v>
      </c>
      <c r="E91" s="3">
        <v>3</v>
      </c>
      <c r="F91" s="3">
        <v>1</v>
      </c>
      <c r="G91" s="3" t="s">
        <v>15</v>
      </c>
      <c r="H91" s="3">
        <f t="shared" si="73"/>
        <v>713</v>
      </c>
      <c r="I91" s="3" t="str">
        <f t="shared" si="60"/>
        <v>3-1-01-713</v>
      </c>
      <c r="J91" s="4" t="s">
        <v>117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f t="shared" si="74"/>
        <v>0</v>
      </c>
      <c r="X91" s="38"/>
    </row>
    <row r="92" spans="1:24" ht="15">
      <c r="A92" s="2">
        <v>716</v>
      </c>
      <c r="B92" s="4"/>
      <c r="C92" s="4"/>
      <c r="D92" s="2">
        <v>716</v>
      </c>
      <c r="E92" s="3">
        <v>3</v>
      </c>
      <c r="F92" s="3">
        <v>1</v>
      </c>
      <c r="G92" s="3" t="s">
        <v>15</v>
      </c>
      <c r="H92" s="3">
        <f t="shared" si="73"/>
        <v>716</v>
      </c>
      <c r="I92" s="3" t="str">
        <f t="shared" si="60"/>
        <v>3-1-01-716</v>
      </c>
      <c r="J92" s="4" t="s">
        <v>118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f t="shared" si="74"/>
        <v>0</v>
      </c>
      <c r="X92" s="38"/>
    </row>
    <row r="93" spans="1:24" ht="15">
      <c r="A93" s="6"/>
      <c r="B93" s="44"/>
      <c r="C93" s="44"/>
      <c r="D93" s="6"/>
      <c r="E93" s="45">
        <v>3</v>
      </c>
      <c r="F93" s="45">
        <v>1</v>
      </c>
      <c r="G93" s="45" t="s">
        <v>19</v>
      </c>
      <c r="H93" s="45">
        <v>0</v>
      </c>
      <c r="I93" s="45" t="str">
        <f t="shared" si="60"/>
        <v>3-1-02-0</v>
      </c>
      <c r="J93" s="44" t="s">
        <v>119</v>
      </c>
      <c r="K93" s="46">
        <f aca="true" t="shared" si="75" ref="K93:V93">+K94</f>
        <v>0</v>
      </c>
      <c r="L93" s="46">
        <f t="shared" si="75"/>
        <v>0</v>
      </c>
      <c r="M93" s="46">
        <f t="shared" si="75"/>
        <v>0</v>
      </c>
      <c r="N93" s="46">
        <f t="shared" si="75"/>
        <v>0</v>
      </c>
      <c r="O93" s="46">
        <f t="shared" si="75"/>
        <v>0</v>
      </c>
      <c r="P93" s="46">
        <f t="shared" si="75"/>
        <v>0</v>
      </c>
      <c r="Q93" s="46">
        <f t="shared" si="75"/>
        <v>0</v>
      </c>
      <c r="R93" s="46">
        <f t="shared" si="75"/>
        <v>0</v>
      </c>
      <c r="S93" s="46">
        <f t="shared" si="75"/>
        <v>0</v>
      </c>
      <c r="T93" s="46">
        <f t="shared" si="75"/>
        <v>0</v>
      </c>
      <c r="U93" s="46">
        <f t="shared" si="75"/>
        <v>0</v>
      </c>
      <c r="V93" s="46">
        <f t="shared" si="75"/>
        <v>0</v>
      </c>
      <c r="W93" s="46">
        <f aca="true" t="shared" si="76" ref="W93">+W94</f>
        <v>0</v>
      </c>
      <c r="X93" s="38"/>
    </row>
    <row r="94" spans="1:24" ht="15">
      <c r="A94" s="8"/>
      <c r="B94" s="14"/>
      <c r="C94" s="14"/>
      <c r="D94" s="8"/>
      <c r="E94" s="11">
        <v>3</v>
      </c>
      <c r="F94" s="11">
        <v>1</v>
      </c>
      <c r="G94" s="11" t="s">
        <v>19</v>
      </c>
      <c r="H94" s="11">
        <v>0</v>
      </c>
      <c r="I94" s="11" t="str">
        <f t="shared" si="60"/>
        <v>3-1-02-0</v>
      </c>
      <c r="J94" s="14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52" t="s">
        <v>93</v>
      </c>
    </row>
    <row r="95" spans="1:24" ht="15">
      <c r="A95" s="2"/>
      <c r="B95" s="44"/>
      <c r="C95" s="44"/>
      <c r="D95" s="2"/>
      <c r="E95" s="45">
        <v>3</v>
      </c>
      <c r="F95" s="45">
        <v>1</v>
      </c>
      <c r="G95" s="45" t="s">
        <v>23</v>
      </c>
      <c r="H95" s="45">
        <v>0</v>
      </c>
      <c r="I95" s="45" t="str">
        <f t="shared" si="60"/>
        <v>3-1-03-0</v>
      </c>
      <c r="J95" s="44" t="s">
        <v>120</v>
      </c>
      <c r="K95" s="46">
        <f aca="true" t="shared" si="77" ref="K95:V95">SUM(K96:K99)</f>
        <v>0</v>
      </c>
      <c r="L95" s="46">
        <f t="shared" si="77"/>
        <v>0</v>
      </c>
      <c r="M95" s="46">
        <f t="shared" si="77"/>
        <v>0</v>
      </c>
      <c r="N95" s="46">
        <f t="shared" si="77"/>
        <v>0</v>
      </c>
      <c r="O95" s="46">
        <f t="shared" si="77"/>
        <v>0</v>
      </c>
      <c r="P95" s="46">
        <f t="shared" si="77"/>
        <v>0</v>
      </c>
      <c r="Q95" s="46">
        <f t="shared" si="77"/>
        <v>0</v>
      </c>
      <c r="R95" s="46">
        <f t="shared" si="77"/>
        <v>0</v>
      </c>
      <c r="S95" s="46">
        <f t="shared" si="77"/>
        <v>0</v>
      </c>
      <c r="T95" s="46">
        <f t="shared" si="77"/>
        <v>0</v>
      </c>
      <c r="U95" s="46">
        <f t="shared" si="77"/>
        <v>0</v>
      </c>
      <c r="V95" s="46">
        <f t="shared" si="77"/>
        <v>0</v>
      </c>
      <c r="W95" s="46">
        <f aca="true" t="shared" si="78" ref="W95">SUM(W96:W99)</f>
        <v>0</v>
      </c>
      <c r="X95" s="38"/>
    </row>
    <row r="96" spans="1:24" ht="15">
      <c r="A96" s="2">
        <v>703</v>
      </c>
      <c r="B96" s="4" t="s">
        <v>121</v>
      </c>
      <c r="C96" s="4">
        <v>41311040703</v>
      </c>
      <c r="D96" s="2">
        <v>703</v>
      </c>
      <c r="E96" s="3">
        <v>3</v>
      </c>
      <c r="F96" s="3">
        <v>1</v>
      </c>
      <c r="G96" s="3" t="s">
        <v>23</v>
      </c>
      <c r="H96" s="3">
        <f aca="true" t="shared" si="79" ref="H96:H99">+D96</f>
        <v>703</v>
      </c>
      <c r="I96" s="3" t="str">
        <f t="shared" si="60"/>
        <v>3-1-03-703</v>
      </c>
      <c r="J96" s="4" t="s">
        <v>122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f aca="true" t="shared" si="80" ref="W96:W99">SUM(K96:V96)</f>
        <v>0</v>
      </c>
      <c r="X96" s="38"/>
    </row>
    <row r="97" spans="1:24" ht="15">
      <c r="A97" s="2">
        <v>705</v>
      </c>
      <c r="B97" s="4"/>
      <c r="C97" s="4"/>
      <c r="D97" s="2">
        <v>705</v>
      </c>
      <c r="E97" s="3">
        <v>3</v>
      </c>
      <c r="F97" s="3">
        <v>1</v>
      </c>
      <c r="G97" s="3" t="s">
        <v>23</v>
      </c>
      <c r="H97" s="3">
        <f t="shared" si="79"/>
        <v>705</v>
      </c>
      <c r="I97" s="3" t="str">
        <f t="shared" si="60"/>
        <v>3-1-03-705</v>
      </c>
      <c r="J97" s="4" t="s">
        <v>123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f t="shared" si="80"/>
        <v>0</v>
      </c>
      <c r="X97" s="38"/>
    </row>
    <row r="98" spans="1:24" ht="15">
      <c r="A98" s="2">
        <v>714</v>
      </c>
      <c r="B98" s="4" t="s">
        <v>124</v>
      </c>
      <c r="C98" s="4">
        <v>41311040714</v>
      </c>
      <c r="D98" s="2">
        <v>714</v>
      </c>
      <c r="E98" s="3">
        <v>3</v>
      </c>
      <c r="F98" s="3">
        <v>1</v>
      </c>
      <c r="G98" s="3" t="s">
        <v>23</v>
      </c>
      <c r="H98" s="3">
        <f t="shared" si="79"/>
        <v>714</v>
      </c>
      <c r="I98" s="3" t="str">
        <f t="shared" si="60"/>
        <v>3-1-03-714</v>
      </c>
      <c r="J98" s="4" t="s">
        <v>125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f t="shared" si="80"/>
        <v>0</v>
      </c>
      <c r="X98" s="38"/>
    </row>
    <row r="99" spans="1:24" ht="15">
      <c r="A99" s="2">
        <v>715</v>
      </c>
      <c r="B99" s="4"/>
      <c r="C99" s="4"/>
      <c r="D99" s="2">
        <v>715</v>
      </c>
      <c r="E99" s="3">
        <v>3</v>
      </c>
      <c r="F99" s="3">
        <v>1</v>
      </c>
      <c r="G99" s="3" t="s">
        <v>23</v>
      </c>
      <c r="H99" s="3">
        <f t="shared" si="79"/>
        <v>715</v>
      </c>
      <c r="I99" s="3" t="str">
        <f t="shared" si="60"/>
        <v>3-1-03-715</v>
      </c>
      <c r="J99" s="4" t="s">
        <v>126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f t="shared" si="80"/>
        <v>0</v>
      </c>
      <c r="X99" s="38"/>
    </row>
    <row r="100" spans="1:24" ht="15">
      <c r="A100" s="2"/>
      <c r="B100" s="41"/>
      <c r="C100" s="41"/>
      <c r="D100" s="2"/>
      <c r="E100" s="42">
        <v>3</v>
      </c>
      <c r="F100" s="42">
        <v>9</v>
      </c>
      <c r="G100" s="42" t="s">
        <v>12</v>
      </c>
      <c r="H100" s="42">
        <v>0</v>
      </c>
      <c r="I100" s="42" t="str">
        <f t="shared" si="60"/>
        <v>3-9-00-0</v>
      </c>
      <c r="J100" s="41" t="s">
        <v>127</v>
      </c>
      <c r="K100" s="43">
        <f aca="true" t="shared" si="81" ref="K100:V101">+K101</f>
        <v>0</v>
      </c>
      <c r="L100" s="43">
        <f t="shared" si="81"/>
        <v>0</v>
      </c>
      <c r="M100" s="43">
        <f t="shared" si="81"/>
        <v>0</v>
      </c>
      <c r="N100" s="43">
        <f t="shared" si="81"/>
        <v>0</v>
      </c>
      <c r="O100" s="43">
        <f t="shared" si="81"/>
        <v>0</v>
      </c>
      <c r="P100" s="43">
        <f t="shared" si="81"/>
        <v>0</v>
      </c>
      <c r="Q100" s="43">
        <f t="shared" si="81"/>
        <v>0</v>
      </c>
      <c r="R100" s="43">
        <f t="shared" si="81"/>
        <v>0</v>
      </c>
      <c r="S100" s="43">
        <f t="shared" si="81"/>
        <v>0</v>
      </c>
      <c r="T100" s="43">
        <f t="shared" si="81"/>
        <v>0</v>
      </c>
      <c r="U100" s="43">
        <f t="shared" si="81"/>
        <v>0</v>
      </c>
      <c r="V100" s="43">
        <f t="shared" si="81"/>
        <v>0</v>
      </c>
      <c r="W100" s="43">
        <f aca="true" t="shared" si="82" ref="W100:W101">+W101</f>
        <v>0</v>
      </c>
      <c r="X100" s="38"/>
    </row>
    <row r="101" spans="1:24" ht="15">
      <c r="A101" s="2"/>
      <c r="B101" s="44"/>
      <c r="C101" s="44"/>
      <c r="D101" s="2"/>
      <c r="E101" s="45">
        <v>3</v>
      </c>
      <c r="F101" s="45">
        <v>9</v>
      </c>
      <c r="G101" s="45" t="s">
        <v>15</v>
      </c>
      <c r="H101" s="45">
        <v>0</v>
      </c>
      <c r="I101" s="45" t="str">
        <f t="shared" si="60"/>
        <v>3-9-01-0</v>
      </c>
      <c r="J101" s="44" t="s">
        <v>127</v>
      </c>
      <c r="K101" s="46">
        <f t="shared" si="81"/>
        <v>0</v>
      </c>
      <c r="L101" s="46">
        <f t="shared" si="81"/>
        <v>0</v>
      </c>
      <c r="M101" s="46">
        <f t="shared" si="81"/>
        <v>0</v>
      </c>
      <c r="N101" s="46">
        <f t="shared" si="81"/>
        <v>0</v>
      </c>
      <c r="O101" s="46">
        <f t="shared" si="81"/>
        <v>0</v>
      </c>
      <c r="P101" s="46">
        <f t="shared" si="81"/>
        <v>0</v>
      </c>
      <c r="Q101" s="46">
        <f t="shared" si="81"/>
        <v>0</v>
      </c>
      <c r="R101" s="46">
        <f t="shared" si="81"/>
        <v>0</v>
      </c>
      <c r="S101" s="46">
        <f t="shared" si="81"/>
        <v>0</v>
      </c>
      <c r="T101" s="46">
        <f t="shared" si="81"/>
        <v>0</v>
      </c>
      <c r="U101" s="46">
        <f t="shared" si="81"/>
        <v>0</v>
      </c>
      <c r="V101" s="46">
        <f t="shared" si="81"/>
        <v>0</v>
      </c>
      <c r="W101" s="46">
        <f t="shared" si="82"/>
        <v>0</v>
      </c>
      <c r="X101" s="38"/>
    </row>
    <row r="102" spans="1:24" ht="15">
      <c r="A102" s="2">
        <v>2401</v>
      </c>
      <c r="B102" s="4" t="s">
        <v>128</v>
      </c>
      <c r="C102" s="4">
        <v>41321022401</v>
      </c>
      <c r="D102" s="2">
        <v>2401</v>
      </c>
      <c r="E102" s="3">
        <v>3</v>
      </c>
      <c r="F102" s="3">
        <v>9</v>
      </c>
      <c r="G102" s="3" t="s">
        <v>15</v>
      </c>
      <c r="H102" s="3">
        <f>+D102</f>
        <v>2401</v>
      </c>
      <c r="I102" s="3" t="str">
        <f t="shared" si="60"/>
        <v>3-9-01-2401</v>
      </c>
      <c r="J102" s="4" t="s">
        <v>127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f>SUM(K102:V102)</f>
        <v>0</v>
      </c>
      <c r="X102" s="38"/>
    </row>
    <row r="103" spans="1:24" ht="15">
      <c r="A103" s="10"/>
      <c r="B103" s="32"/>
      <c r="C103" s="32"/>
      <c r="D103" s="10"/>
      <c r="E103" s="39">
        <v>4</v>
      </c>
      <c r="F103" s="39">
        <v>0</v>
      </c>
      <c r="G103" s="39" t="s">
        <v>12</v>
      </c>
      <c r="H103" s="39">
        <v>0</v>
      </c>
      <c r="I103" s="39" t="str">
        <f t="shared" si="60"/>
        <v>4-0-00-0</v>
      </c>
      <c r="J103" s="32" t="s">
        <v>129</v>
      </c>
      <c r="K103" s="40">
        <f aca="true" t="shared" si="83" ref="K103:V103">+K104+K111+K236+K240+K252</f>
        <v>29883426.17</v>
      </c>
      <c r="L103" s="40">
        <f t="shared" si="83"/>
        <v>33693938.379999995</v>
      </c>
      <c r="M103" s="40">
        <f t="shared" si="83"/>
        <v>30066982.38</v>
      </c>
      <c r="N103" s="40">
        <f t="shared" si="83"/>
        <v>37966057.73</v>
      </c>
      <c r="O103" s="40">
        <f t="shared" si="83"/>
        <v>26955765.27</v>
      </c>
      <c r="P103" s="40">
        <f t="shared" si="83"/>
        <v>39204650.39</v>
      </c>
      <c r="Q103" s="40">
        <f t="shared" si="83"/>
        <v>30637643.529999997</v>
      </c>
      <c r="R103" s="40">
        <f t="shared" si="83"/>
        <v>29479927.7</v>
      </c>
      <c r="S103" s="40">
        <f t="shared" si="83"/>
        <v>24501212.26</v>
      </c>
      <c r="T103" s="40">
        <f t="shared" si="83"/>
        <v>35324839.89</v>
      </c>
      <c r="U103" s="40">
        <f t="shared" si="83"/>
        <v>24378884.57</v>
      </c>
      <c r="V103" s="40">
        <f t="shared" si="83"/>
        <v>37812134.06</v>
      </c>
      <c r="W103" s="40">
        <f aca="true" t="shared" si="84" ref="W103">+W104+W111+W236+W240+W252</f>
        <v>379905462.33</v>
      </c>
      <c r="X103" s="38"/>
    </row>
    <row r="104" spans="1:24" ht="15">
      <c r="A104" s="6"/>
      <c r="B104" s="41"/>
      <c r="C104" s="41"/>
      <c r="D104" s="6"/>
      <c r="E104" s="42">
        <v>4</v>
      </c>
      <c r="F104" s="42">
        <v>1</v>
      </c>
      <c r="G104" s="42" t="s">
        <v>12</v>
      </c>
      <c r="H104" s="42">
        <v>0</v>
      </c>
      <c r="I104" s="42" t="str">
        <f t="shared" si="60"/>
        <v>4-1-00-0</v>
      </c>
      <c r="J104" s="41" t="s">
        <v>130</v>
      </c>
      <c r="K104" s="43">
        <f aca="true" t="shared" si="85" ref="K104:V104">+K105+K107</f>
        <v>0</v>
      </c>
      <c r="L104" s="43">
        <f t="shared" si="85"/>
        <v>0</v>
      </c>
      <c r="M104" s="43">
        <f t="shared" si="85"/>
        <v>0</v>
      </c>
      <c r="N104" s="43">
        <f t="shared" si="85"/>
        <v>0</v>
      </c>
      <c r="O104" s="43">
        <f t="shared" si="85"/>
        <v>0</v>
      </c>
      <c r="P104" s="43">
        <f t="shared" si="85"/>
        <v>0</v>
      </c>
      <c r="Q104" s="43">
        <f t="shared" si="85"/>
        <v>0</v>
      </c>
      <c r="R104" s="43">
        <f t="shared" si="85"/>
        <v>0</v>
      </c>
      <c r="S104" s="43">
        <f t="shared" si="85"/>
        <v>0</v>
      </c>
      <c r="T104" s="43">
        <f t="shared" si="85"/>
        <v>0</v>
      </c>
      <c r="U104" s="43">
        <f t="shared" si="85"/>
        <v>0</v>
      </c>
      <c r="V104" s="43">
        <f t="shared" si="85"/>
        <v>0</v>
      </c>
      <c r="W104" s="43">
        <f aca="true" t="shared" si="86" ref="W104">+W105+W107</f>
        <v>0</v>
      </c>
      <c r="X104" s="38"/>
    </row>
    <row r="105" spans="1:24" ht="15">
      <c r="A105" s="6"/>
      <c r="B105" s="44"/>
      <c r="C105" s="44"/>
      <c r="D105" s="6"/>
      <c r="E105" s="45">
        <v>4</v>
      </c>
      <c r="F105" s="45">
        <v>1</v>
      </c>
      <c r="G105" s="45" t="s">
        <v>15</v>
      </c>
      <c r="H105" s="45">
        <v>0</v>
      </c>
      <c r="I105" s="45" t="str">
        <f t="shared" si="60"/>
        <v>4-1-01-0</v>
      </c>
      <c r="J105" s="44" t="s">
        <v>131</v>
      </c>
      <c r="K105" s="46">
        <f aca="true" t="shared" si="87" ref="K105:V105">SUM(K106:K106)</f>
        <v>0</v>
      </c>
      <c r="L105" s="46">
        <f t="shared" si="87"/>
        <v>0</v>
      </c>
      <c r="M105" s="46">
        <f t="shared" si="87"/>
        <v>0</v>
      </c>
      <c r="N105" s="46">
        <f t="shared" si="87"/>
        <v>0</v>
      </c>
      <c r="O105" s="46">
        <f t="shared" si="87"/>
        <v>0</v>
      </c>
      <c r="P105" s="46">
        <f t="shared" si="87"/>
        <v>0</v>
      </c>
      <c r="Q105" s="46">
        <f t="shared" si="87"/>
        <v>0</v>
      </c>
      <c r="R105" s="46">
        <f t="shared" si="87"/>
        <v>0</v>
      </c>
      <c r="S105" s="46">
        <f t="shared" si="87"/>
        <v>0</v>
      </c>
      <c r="T105" s="46">
        <f t="shared" si="87"/>
        <v>0</v>
      </c>
      <c r="U105" s="46">
        <f t="shared" si="87"/>
        <v>0</v>
      </c>
      <c r="V105" s="46">
        <f t="shared" si="87"/>
        <v>0</v>
      </c>
      <c r="W105" s="46">
        <f aca="true" t="shared" si="88" ref="W105">SUM(W106:W106)</f>
        <v>0</v>
      </c>
      <c r="X105" s="38"/>
    </row>
    <row r="106" spans="1:24" ht="15">
      <c r="A106" s="2"/>
      <c r="B106" s="4"/>
      <c r="C106" s="4"/>
      <c r="D106" s="2"/>
      <c r="E106" s="3">
        <v>4</v>
      </c>
      <c r="F106" s="3">
        <v>1</v>
      </c>
      <c r="G106" s="3" t="s">
        <v>12</v>
      </c>
      <c r="H106" s="3">
        <v>0</v>
      </c>
      <c r="I106" s="3" t="str">
        <f t="shared" si="60"/>
        <v>4-1-00-0</v>
      </c>
      <c r="J106" s="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>
        <f>SUM(K106:V106)</f>
        <v>0</v>
      </c>
      <c r="X106" s="38"/>
    </row>
    <row r="107" spans="1:24" ht="15">
      <c r="A107" s="6"/>
      <c r="B107" s="44"/>
      <c r="C107" s="44"/>
      <c r="D107" s="6"/>
      <c r="E107" s="45">
        <v>4</v>
      </c>
      <c r="F107" s="45">
        <v>1</v>
      </c>
      <c r="G107" s="45" t="s">
        <v>19</v>
      </c>
      <c r="H107" s="45">
        <v>0</v>
      </c>
      <c r="I107" s="45" t="str">
        <f t="shared" si="60"/>
        <v>4-1-02-0</v>
      </c>
      <c r="J107" s="44" t="s">
        <v>132</v>
      </c>
      <c r="K107" s="46">
        <f aca="true" t="shared" si="89" ref="K107:V107">SUM(K108:K108)</f>
        <v>0</v>
      </c>
      <c r="L107" s="46">
        <f t="shared" si="89"/>
        <v>0</v>
      </c>
      <c r="M107" s="46">
        <f t="shared" si="89"/>
        <v>0</v>
      </c>
      <c r="N107" s="46">
        <f t="shared" si="89"/>
        <v>0</v>
      </c>
      <c r="O107" s="46">
        <f t="shared" si="89"/>
        <v>0</v>
      </c>
      <c r="P107" s="46">
        <f t="shared" si="89"/>
        <v>0</v>
      </c>
      <c r="Q107" s="46">
        <f t="shared" si="89"/>
        <v>0</v>
      </c>
      <c r="R107" s="46">
        <f t="shared" si="89"/>
        <v>0</v>
      </c>
      <c r="S107" s="46">
        <f t="shared" si="89"/>
        <v>0</v>
      </c>
      <c r="T107" s="46">
        <f t="shared" si="89"/>
        <v>0</v>
      </c>
      <c r="U107" s="46">
        <f t="shared" si="89"/>
        <v>0</v>
      </c>
      <c r="V107" s="46">
        <f t="shared" si="89"/>
        <v>0</v>
      </c>
      <c r="W107" s="46">
        <f aca="true" t="shared" si="90" ref="W107">SUM(W108:W108)</f>
        <v>0</v>
      </c>
      <c r="X107" s="38"/>
    </row>
    <row r="108" spans="1:24" ht="15">
      <c r="A108" s="12"/>
      <c r="B108" s="4"/>
      <c r="C108" s="4"/>
      <c r="D108" s="12"/>
      <c r="E108" s="3">
        <v>4</v>
      </c>
      <c r="F108" s="3">
        <v>1</v>
      </c>
      <c r="G108" s="3" t="s">
        <v>12</v>
      </c>
      <c r="H108" s="3">
        <v>0</v>
      </c>
      <c r="I108" s="3" t="str">
        <f t="shared" si="60"/>
        <v>4-1-00-0</v>
      </c>
      <c r="J108" s="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>
        <f>SUM(K108:V108)</f>
        <v>0</v>
      </c>
      <c r="X108" s="38"/>
    </row>
    <row r="109" spans="1:24" ht="15">
      <c r="A109" s="2"/>
      <c r="B109" s="44"/>
      <c r="C109" s="44"/>
      <c r="D109" s="2"/>
      <c r="E109" s="45">
        <v>4</v>
      </c>
      <c r="F109" s="45">
        <v>1</v>
      </c>
      <c r="G109" s="45" t="s">
        <v>23</v>
      </c>
      <c r="H109" s="45">
        <v>0</v>
      </c>
      <c r="I109" s="45" t="str">
        <f t="shared" si="60"/>
        <v>4-1-03-0</v>
      </c>
      <c r="J109" s="44" t="s">
        <v>133</v>
      </c>
      <c r="K109" s="46">
        <f aca="true" t="shared" si="91" ref="K109:V109">+K110</f>
        <v>0</v>
      </c>
      <c r="L109" s="46">
        <f t="shared" si="91"/>
        <v>0</v>
      </c>
      <c r="M109" s="46">
        <f t="shared" si="91"/>
        <v>0</v>
      </c>
      <c r="N109" s="46">
        <f t="shared" si="91"/>
        <v>0</v>
      </c>
      <c r="O109" s="46">
        <f t="shared" si="91"/>
        <v>0</v>
      </c>
      <c r="P109" s="46">
        <f t="shared" si="91"/>
        <v>0</v>
      </c>
      <c r="Q109" s="46">
        <f t="shared" si="91"/>
        <v>0</v>
      </c>
      <c r="R109" s="46">
        <f t="shared" si="91"/>
        <v>0</v>
      </c>
      <c r="S109" s="46">
        <f t="shared" si="91"/>
        <v>0</v>
      </c>
      <c r="T109" s="46">
        <f t="shared" si="91"/>
        <v>0</v>
      </c>
      <c r="U109" s="46">
        <f t="shared" si="91"/>
        <v>0</v>
      </c>
      <c r="V109" s="46">
        <f t="shared" si="91"/>
        <v>0</v>
      </c>
      <c r="W109" s="46">
        <f aca="true" t="shared" si="92" ref="W109">+W110</f>
        <v>0</v>
      </c>
      <c r="X109" s="38"/>
    </row>
    <row r="110" spans="1:24" ht="15">
      <c r="A110" s="2"/>
      <c r="B110" s="4"/>
      <c r="C110" s="4"/>
      <c r="D110" s="2"/>
      <c r="E110" s="3">
        <v>4</v>
      </c>
      <c r="F110" s="3">
        <v>1</v>
      </c>
      <c r="G110" s="3" t="s">
        <v>12</v>
      </c>
      <c r="H110" s="3">
        <v>0</v>
      </c>
      <c r="I110" s="3" t="str">
        <f t="shared" si="60"/>
        <v>4-1-00-0</v>
      </c>
      <c r="J110" s="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>
        <f>SUM(K110:V110)</f>
        <v>0</v>
      </c>
      <c r="X110" s="38"/>
    </row>
    <row r="111" spans="1:24" ht="15">
      <c r="A111" s="6"/>
      <c r="B111" s="41"/>
      <c r="C111" s="41"/>
      <c r="D111" s="6"/>
      <c r="E111" s="42">
        <v>4</v>
      </c>
      <c r="F111" s="42">
        <v>3</v>
      </c>
      <c r="G111" s="42" t="s">
        <v>12</v>
      </c>
      <c r="H111" s="42">
        <v>0</v>
      </c>
      <c r="I111" s="42" t="str">
        <f t="shared" si="60"/>
        <v>4-3-00-0</v>
      </c>
      <c r="J111" s="41" t="s">
        <v>134</v>
      </c>
      <c r="K111" s="43">
        <f aca="true" t="shared" si="93" ref="K111:V111">+K112+K116+K118+K120+K126+K131+K134+K144+K149+K153+K173+K177+K182+K191+K194+K208+K220+K222+K224+K226+K228+K230+K232+K234</f>
        <v>29861120.810000002</v>
      </c>
      <c r="L111" s="43">
        <f t="shared" si="93"/>
        <v>33654307.66</v>
      </c>
      <c r="M111" s="43">
        <f t="shared" si="93"/>
        <v>30039040.97</v>
      </c>
      <c r="N111" s="43">
        <f t="shared" si="93"/>
        <v>37925384.5</v>
      </c>
      <c r="O111" s="43">
        <f t="shared" si="93"/>
        <v>26925555.22</v>
      </c>
      <c r="P111" s="43">
        <f t="shared" si="93"/>
        <v>39170222.17</v>
      </c>
      <c r="Q111" s="43">
        <f t="shared" si="93"/>
        <v>30601894.24</v>
      </c>
      <c r="R111" s="43">
        <f t="shared" si="93"/>
        <v>29454980.86</v>
      </c>
      <c r="S111" s="43">
        <f t="shared" si="93"/>
        <v>24479757.28</v>
      </c>
      <c r="T111" s="43">
        <f t="shared" si="93"/>
        <v>35315031.17</v>
      </c>
      <c r="U111" s="43">
        <f t="shared" si="93"/>
        <v>24375080.36</v>
      </c>
      <c r="V111" s="43">
        <f t="shared" si="93"/>
        <v>37812047.28</v>
      </c>
      <c r="W111" s="43">
        <f aca="true" t="shared" si="94" ref="W111">+W112+W116+W118+W120+W126+W131+W134+W144+W149+W153+W173+W177+W182+W191+W194+W208+W220+W222+W224+W226+W228+W230+W232+W234</f>
        <v>379614422.52</v>
      </c>
      <c r="X111" s="38"/>
    </row>
    <row r="112" spans="1:24" ht="15">
      <c r="A112" s="6"/>
      <c r="B112" s="44"/>
      <c r="C112" s="44"/>
      <c r="D112" s="6"/>
      <c r="E112" s="45">
        <v>4</v>
      </c>
      <c r="F112" s="45">
        <v>3</v>
      </c>
      <c r="G112" s="45" t="s">
        <v>15</v>
      </c>
      <c r="H112" s="45">
        <v>0</v>
      </c>
      <c r="I112" s="45" t="str">
        <f t="shared" si="60"/>
        <v>4-3-01-0</v>
      </c>
      <c r="J112" s="44" t="s">
        <v>135</v>
      </c>
      <c r="K112" s="46">
        <f aca="true" t="shared" si="95" ref="K112:V112">SUM(K113:K115)</f>
        <v>0</v>
      </c>
      <c r="L112" s="46">
        <f t="shared" si="95"/>
        <v>0</v>
      </c>
      <c r="M112" s="46">
        <f t="shared" si="95"/>
        <v>0</v>
      </c>
      <c r="N112" s="46">
        <f t="shared" si="95"/>
        <v>0</v>
      </c>
      <c r="O112" s="46">
        <f t="shared" si="95"/>
        <v>0</v>
      </c>
      <c r="P112" s="46">
        <f t="shared" si="95"/>
        <v>0</v>
      </c>
      <c r="Q112" s="46">
        <f t="shared" si="95"/>
        <v>0</v>
      </c>
      <c r="R112" s="46">
        <f t="shared" si="95"/>
        <v>0</v>
      </c>
      <c r="S112" s="46">
        <f t="shared" si="95"/>
        <v>0</v>
      </c>
      <c r="T112" s="46">
        <f t="shared" si="95"/>
        <v>0</v>
      </c>
      <c r="U112" s="46">
        <f t="shared" si="95"/>
        <v>0</v>
      </c>
      <c r="V112" s="46">
        <f t="shared" si="95"/>
        <v>0</v>
      </c>
      <c r="W112" s="46">
        <f aca="true" t="shared" si="96" ref="W112">SUM(W113:W115)</f>
        <v>0</v>
      </c>
      <c r="X112" s="38"/>
    </row>
    <row r="113" spans="1:24" ht="15">
      <c r="A113" s="2">
        <v>901</v>
      </c>
      <c r="B113" s="4" t="s">
        <v>136</v>
      </c>
      <c r="C113" s="4">
        <v>41431020901</v>
      </c>
      <c r="D113" s="2">
        <v>901</v>
      </c>
      <c r="E113" s="3">
        <v>4</v>
      </c>
      <c r="F113" s="3">
        <v>3</v>
      </c>
      <c r="G113" s="3" t="s">
        <v>15</v>
      </c>
      <c r="H113" s="3">
        <f aca="true" t="shared" si="97" ref="H113:H115">+D113</f>
        <v>901</v>
      </c>
      <c r="I113" s="3" t="str">
        <f t="shared" si="60"/>
        <v>4-3-01-901</v>
      </c>
      <c r="J113" s="4" t="s">
        <v>137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f aca="true" t="shared" si="98" ref="W113:W115">SUM(K113:V113)</f>
        <v>0</v>
      </c>
      <c r="X113" s="38"/>
    </row>
    <row r="114" spans="1:24" ht="15">
      <c r="A114" s="2">
        <v>986</v>
      </c>
      <c r="B114" s="4" t="s">
        <v>138</v>
      </c>
      <c r="C114" s="4">
        <v>41431020986</v>
      </c>
      <c r="D114" s="2">
        <v>986</v>
      </c>
      <c r="E114" s="3">
        <v>4</v>
      </c>
      <c r="F114" s="3">
        <v>3</v>
      </c>
      <c r="G114" s="3" t="s">
        <v>15</v>
      </c>
      <c r="H114" s="3">
        <f t="shared" si="97"/>
        <v>986</v>
      </c>
      <c r="I114" s="3" t="str">
        <f t="shared" si="60"/>
        <v>4-3-01-986</v>
      </c>
      <c r="J114" s="4" t="s">
        <v>139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f t="shared" si="98"/>
        <v>0</v>
      </c>
      <c r="X114" s="38"/>
    </row>
    <row r="115" spans="1:24" ht="15">
      <c r="A115" s="2">
        <v>987</v>
      </c>
      <c r="B115" s="4" t="s">
        <v>140</v>
      </c>
      <c r="C115" s="4">
        <v>41431020987</v>
      </c>
      <c r="D115" s="2">
        <v>987</v>
      </c>
      <c r="E115" s="3">
        <v>4</v>
      </c>
      <c r="F115" s="3">
        <v>3</v>
      </c>
      <c r="G115" s="3" t="s">
        <v>15</v>
      </c>
      <c r="H115" s="3">
        <f t="shared" si="97"/>
        <v>987</v>
      </c>
      <c r="I115" s="3" t="str">
        <f t="shared" si="60"/>
        <v>4-3-01-987</v>
      </c>
      <c r="J115" s="4" t="s">
        <v>141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f t="shared" si="98"/>
        <v>0</v>
      </c>
      <c r="X115" s="38"/>
    </row>
    <row r="116" spans="1:24" ht="15">
      <c r="A116" s="6"/>
      <c r="B116" s="44"/>
      <c r="C116" s="44"/>
      <c r="D116" s="6"/>
      <c r="E116" s="45">
        <v>4</v>
      </c>
      <c r="F116" s="45">
        <v>3</v>
      </c>
      <c r="G116" s="45" t="s">
        <v>19</v>
      </c>
      <c r="H116" s="45">
        <v>0</v>
      </c>
      <c r="I116" s="45" t="str">
        <f t="shared" si="60"/>
        <v>4-3-02-0</v>
      </c>
      <c r="J116" s="44" t="s">
        <v>142</v>
      </c>
      <c r="K116" s="46">
        <f aca="true" t="shared" si="99" ref="K116:V116">SUM(K117:K117)</f>
        <v>2736949</v>
      </c>
      <c r="L116" s="46">
        <f t="shared" si="99"/>
        <v>2201629</v>
      </c>
      <c r="M116" s="46">
        <f t="shared" si="99"/>
        <v>1543914</v>
      </c>
      <c r="N116" s="46">
        <f t="shared" si="99"/>
        <v>1543914</v>
      </c>
      <c r="O116" s="46">
        <f t="shared" si="99"/>
        <v>1380000</v>
      </c>
      <c r="P116" s="46">
        <f t="shared" si="99"/>
        <v>1391500</v>
      </c>
      <c r="Q116" s="46">
        <f t="shared" si="99"/>
        <v>1201750</v>
      </c>
      <c r="R116" s="46">
        <f t="shared" si="99"/>
        <v>1201750</v>
      </c>
      <c r="S116" s="46">
        <f t="shared" si="99"/>
        <v>1075250</v>
      </c>
      <c r="T116" s="46">
        <f t="shared" si="99"/>
        <v>1201750</v>
      </c>
      <c r="U116" s="46">
        <f t="shared" si="99"/>
        <v>1201750</v>
      </c>
      <c r="V116" s="46">
        <f t="shared" si="99"/>
        <v>1431045</v>
      </c>
      <c r="W116" s="46">
        <f aca="true" t="shared" si="100" ref="W116">SUM(W117:W117)</f>
        <v>18111201</v>
      </c>
      <c r="X116" s="38"/>
    </row>
    <row r="117" spans="1:24" ht="15">
      <c r="A117" s="2">
        <v>902</v>
      </c>
      <c r="B117" s="4" t="s">
        <v>143</v>
      </c>
      <c r="C117" s="4">
        <v>41431030902</v>
      </c>
      <c r="D117" s="2">
        <v>902</v>
      </c>
      <c r="E117" s="3">
        <v>4</v>
      </c>
      <c r="F117" s="3">
        <v>3</v>
      </c>
      <c r="G117" s="3" t="s">
        <v>19</v>
      </c>
      <c r="H117" s="3">
        <f>+D117</f>
        <v>902</v>
      </c>
      <c r="I117" s="3" t="str">
        <f t="shared" si="60"/>
        <v>4-3-02-902</v>
      </c>
      <c r="J117" s="4" t="s">
        <v>144</v>
      </c>
      <c r="K117" s="5">
        <v>2736949</v>
      </c>
      <c r="L117" s="5">
        <v>2201629</v>
      </c>
      <c r="M117" s="5">
        <v>1543914</v>
      </c>
      <c r="N117" s="5">
        <v>1543914</v>
      </c>
      <c r="O117" s="5">
        <v>1380000</v>
      </c>
      <c r="P117" s="5">
        <v>1391500</v>
      </c>
      <c r="Q117" s="5">
        <v>1201750</v>
      </c>
      <c r="R117" s="5">
        <v>1201750</v>
      </c>
      <c r="S117" s="5">
        <v>1075250</v>
      </c>
      <c r="T117" s="5">
        <v>1201750</v>
      </c>
      <c r="U117" s="5">
        <v>1201750</v>
      </c>
      <c r="V117" s="5">
        <v>1431045</v>
      </c>
      <c r="W117" s="5">
        <f>SUM(K117:V117)</f>
        <v>18111201</v>
      </c>
      <c r="X117" s="38"/>
    </row>
    <row r="118" spans="1:24" ht="15">
      <c r="A118" s="6"/>
      <c r="B118" s="44"/>
      <c r="C118" s="44"/>
      <c r="D118" s="6"/>
      <c r="E118" s="45">
        <v>4</v>
      </c>
      <c r="F118" s="45">
        <v>3</v>
      </c>
      <c r="G118" s="45" t="s">
        <v>23</v>
      </c>
      <c r="H118" s="45">
        <v>0</v>
      </c>
      <c r="I118" s="45" t="str">
        <f t="shared" si="60"/>
        <v>4-3-03-0</v>
      </c>
      <c r="J118" s="44" t="s">
        <v>145</v>
      </c>
      <c r="K118" s="46">
        <f aca="true" t="shared" si="101" ref="K118:V118">SUM(K119:K119)</f>
        <v>163760</v>
      </c>
      <c r="L118" s="46">
        <f t="shared" si="101"/>
        <v>153940</v>
      </c>
      <c r="M118" s="46">
        <f t="shared" si="101"/>
        <v>153940</v>
      </c>
      <c r="N118" s="46">
        <f t="shared" si="101"/>
        <v>163760</v>
      </c>
      <c r="O118" s="46">
        <f t="shared" si="101"/>
        <v>163760</v>
      </c>
      <c r="P118" s="46">
        <f t="shared" si="101"/>
        <v>163760</v>
      </c>
      <c r="Q118" s="46">
        <f t="shared" si="101"/>
        <v>163760</v>
      </c>
      <c r="R118" s="46">
        <f t="shared" si="101"/>
        <v>163760</v>
      </c>
      <c r="S118" s="46">
        <f t="shared" si="101"/>
        <v>163760</v>
      </c>
      <c r="T118" s="46">
        <f t="shared" si="101"/>
        <v>163760</v>
      </c>
      <c r="U118" s="46">
        <f t="shared" si="101"/>
        <v>163760</v>
      </c>
      <c r="V118" s="46">
        <f t="shared" si="101"/>
        <v>163760</v>
      </c>
      <c r="W118" s="46">
        <f aca="true" t="shared" si="102" ref="W118">SUM(W119:W119)</f>
        <v>1945480</v>
      </c>
      <c r="X118" s="38"/>
    </row>
    <row r="119" spans="1:24" ht="15">
      <c r="A119" s="2">
        <v>903</v>
      </c>
      <c r="B119" s="4" t="s">
        <v>146</v>
      </c>
      <c r="C119" s="4">
        <v>41431040903</v>
      </c>
      <c r="D119" s="21">
        <v>903</v>
      </c>
      <c r="E119" s="3">
        <v>4</v>
      </c>
      <c r="F119" s="3">
        <v>3</v>
      </c>
      <c r="G119" s="3" t="s">
        <v>23</v>
      </c>
      <c r="H119" s="3">
        <f>+D119</f>
        <v>903</v>
      </c>
      <c r="I119" s="3" t="str">
        <f t="shared" si="60"/>
        <v>4-3-03-903</v>
      </c>
      <c r="J119" s="4" t="s">
        <v>147</v>
      </c>
      <c r="K119" s="5">
        <v>163760</v>
      </c>
      <c r="L119" s="5">
        <v>153940</v>
      </c>
      <c r="M119" s="5">
        <v>153940</v>
      </c>
      <c r="N119" s="5">
        <v>163760</v>
      </c>
      <c r="O119" s="5">
        <v>163760</v>
      </c>
      <c r="P119" s="5">
        <v>163760</v>
      </c>
      <c r="Q119" s="5">
        <v>163760</v>
      </c>
      <c r="R119" s="5">
        <v>163760</v>
      </c>
      <c r="S119" s="5">
        <v>163760</v>
      </c>
      <c r="T119" s="5">
        <v>163760</v>
      </c>
      <c r="U119" s="5">
        <v>163760</v>
      </c>
      <c r="V119" s="5">
        <v>163760</v>
      </c>
      <c r="W119" s="5">
        <f>SUM(K119:V119)</f>
        <v>1945480</v>
      </c>
      <c r="X119" s="38"/>
    </row>
    <row r="120" spans="1:24" ht="15">
      <c r="A120" s="6"/>
      <c r="B120" s="44"/>
      <c r="C120" s="44"/>
      <c r="D120" s="6"/>
      <c r="E120" s="45">
        <v>4</v>
      </c>
      <c r="F120" s="45">
        <v>3</v>
      </c>
      <c r="G120" s="45" t="s">
        <v>148</v>
      </c>
      <c r="H120" s="45">
        <v>0</v>
      </c>
      <c r="I120" s="45" t="str">
        <f t="shared" si="60"/>
        <v>4-3-04-0</v>
      </c>
      <c r="J120" s="44" t="s">
        <v>149</v>
      </c>
      <c r="K120" s="46">
        <f aca="true" t="shared" si="103" ref="K120:V120">SUM(K121:K125)</f>
        <v>291500</v>
      </c>
      <c r="L120" s="46">
        <f t="shared" si="103"/>
        <v>526500</v>
      </c>
      <c r="M120" s="46">
        <f t="shared" si="103"/>
        <v>556500</v>
      </c>
      <c r="N120" s="46">
        <f t="shared" si="103"/>
        <v>626500</v>
      </c>
      <c r="O120" s="46">
        <f t="shared" si="103"/>
        <v>696500</v>
      </c>
      <c r="P120" s="46">
        <f t="shared" si="103"/>
        <v>616500</v>
      </c>
      <c r="Q120" s="46">
        <f t="shared" si="103"/>
        <v>706500</v>
      </c>
      <c r="R120" s="46">
        <f t="shared" si="103"/>
        <v>946500</v>
      </c>
      <c r="S120" s="46">
        <f t="shared" si="103"/>
        <v>1196500</v>
      </c>
      <c r="T120" s="46">
        <f t="shared" si="103"/>
        <v>1146500</v>
      </c>
      <c r="U120" s="46">
        <f t="shared" si="103"/>
        <v>1196500</v>
      </c>
      <c r="V120" s="46">
        <f t="shared" si="103"/>
        <v>1546500</v>
      </c>
      <c r="W120" s="46">
        <f aca="true" t="shared" si="104" ref="W120">SUM(W121:W125)</f>
        <v>10053000</v>
      </c>
      <c r="X120" s="38"/>
    </row>
    <row r="121" spans="1:24" ht="15">
      <c r="A121" s="2">
        <v>904</v>
      </c>
      <c r="B121" s="4" t="s">
        <v>150</v>
      </c>
      <c r="C121" s="4">
        <v>41431050904</v>
      </c>
      <c r="D121" s="2">
        <v>904</v>
      </c>
      <c r="E121" s="3">
        <v>4</v>
      </c>
      <c r="F121" s="3">
        <v>3</v>
      </c>
      <c r="G121" s="3" t="s">
        <v>148</v>
      </c>
      <c r="H121" s="3">
        <f aca="true" t="shared" si="105" ref="H121:H125">+D121</f>
        <v>904</v>
      </c>
      <c r="I121" s="3" t="str">
        <f t="shared" si="60"/>
        <v>4-3-04-904</v>
      </c>
      <c r="J121" s="4" t="s">
        <v>151</v>
      </c>
      <c r="K121" s="5">
        <v>150000</v>
      </c>
      <c r="L121" s="5">
        <v>180000</v>
      </c>
      <c r="M121" s="5">
        <v>210000</v>
      </c>
      <c r="N121" s="5">
        <v>280000</v>
      </c>
      <c r="O121" s="5">
        <v>350000</v>
      </c>
      <c r="P121" s="5">
        <v>270000</v>
      </c>
      <c r="Q121" s="5">
        <v>360000</v>
      </c>
      <c r="R121" s="5">
        <v>600000</v>
      </c>
      <c r="S121" s="5">
        <v>850000</v>
      </c>
      <c r="T121" s="5">
        <v>800000</v>
      </c>
      <c r="U121" s="5">
        <v>850000</v>
      </c>
      <c r="V121" s="5">
        <v>1200000</v>
      </c>
      <c r="W121" s="5">
        <f aca="true" t="shared" si="106" ref="W121:W125">SUM(K121:V121)</f>
        <v>6100000</v>
      </c>
      <c r="X121" s="38"/>
    </row>
    <row r="122" spans="1:24" ht="15">
      <c r="A122" s="2">
        <v>905</v>
      </c>
      <c r="B122" s="4" t="s">
        <v>152</v>
      </c>
      <c r="C122" s="4">
        <v>41431050905</v>
      </c>
      <c r="D122" s="2">
        <v>905</v>
      </c>
      <c r="E122" s="3">
        <v>4</v>
      </c>
      <c r="F122" s="3">
        <v>3</v>
      </c>
      <c r="G122" s="3" t="s">
        <v>148</v>
      </c>
      <c r="H122" s="3">
        <f t="shared" si="105"/>
        <v>905</v>
      </c>
      <c r="I122" s="3" t="str">
        <f t="shared" si="60"/>
        <v>4-3-04-905</v>
      </c>
      <c r="J122" s="4" t="s">
        <v>151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f t="shared" si="106"/>
        <v>0</v>
      </c>
      <c r="X122" s="38"/>
    </row>
    <row r="123" spans="1:24" ht="15">
      <c r="A123" s="2">
        <v>906</v>
      </c>
      <c r="B123" s="4" t="s">
        <v>153</v>
      </c>
      <c r="C123" s="4">
        <v>41431050906</v>
      </c>
      <c r="D123" s="2">
        <v>906</v>
      </c>
      <c r="E123" s="3">
        <v>4</v>
      </c>
      <c r="F123" s="3">
        <v>3</v>
      </c>
      <c r="G123" s="3" t="s">
        <v>148</v>
      </c>
      <c r="H123" s="3">
        <f t="shared" si="105"/>
        <v>906</v>
      </c>
      <c r="I123" s="3" t="str">
        <f t="shared" si="60"/>
        <v>4-3-04-906</v>
      </c>
      <c r="J123" s="4" t="s">
        <v>154</v>
      </c>
      <c r="K123" s="5">
        <v>0</v>
      </c>
      <c r="L123" s="5">
        <v>205000</v>
      </c>
      <c r="M123" s="5">
        <v>205000</v>
      </c>
      <c r="N123" s="5">
        <v>205000</v>
      </c>
      <c r="O123" s="5">
        <v>205000</v>
      </c>
      <c r="P123" s="5">
        <v>205000</v>
      </c>
      <c r="Q123" s="5">
        <v>205000</v>
      </c>
      <c r="R123" s="5">
        <v>205000</v>
      </c>
      <c r="S123" s="5">
        <v>205000</v>
      </c>
      <c r="T123" s="5">
        <v>205000</v>
      </c>
      <c r="U123" s="5">
        <v>205000</v>
      </c>
      <c r="V123" s="5">
        <v>205000</v>
      </c>
      <c r="W123" s="5">
        <f t="shared" si="106"/>
        <v>2255000</v>
      </c>
      <c r="X123" s="38"/>
    </row>
    <row r="124" spans="1:24" ht="15">
      <c r="A124" s="2">
        <v>970</v>
      </c>
      <c r="B124" s="4" t="s">
        <v>155</v>
      </c>
      <c r="C124" s="4">
        <v>41431050970</v>
      </c>
      <c r="D124" s="2">
        <v>970</v>
      </c>
      <c r="E124" s="3">
        <v>4</v>
      </c>
      <c r="F124" s="3">
        <v>3</v>
      </c>
      <c r="G124" s="3" t="s">
        <v>148</v>
      </c>
      <c r="H124" s="3">
        <f t="shared" si="105"/>
        <v>970</v>
      </c>
      <c r="I124" s="3" t="str">
        <f t="shared" si="60"/>
        <v>4-3-04-970</v>
      </c>
      <c r="J124" s="4" t="s">
        <v>156</v>
      </c>
      <c r="K124" s="5">
        <v>120000</v>
      </c>
      <c r="L124" s="5">
        <v>120000</v>
      </c>
      <c r="M124" s="5">
        <v>120000</v>
      </c>
      <c r="N124" s="5">
        <v>120000</v>
      </c>
      <c r="O124" s="5">
        <v>120000</v>
      </c>
      <c r="P124" s="5">
        <v>120000</v>
      </c>
      <c r="Q124" s="5">
        <v>120000</v>
      </c>
      <c r="R124" s="5">
        <v>120000</v>
      </c>
      <c r="S124" s="5">
        <v>120000</v>
      </c>
      <c r="T124" s="5">
        <v>120000</v>
      </c>
      <c r="U124" s="5">
        <v>120000</v>
      </c>
      <c r="V124" s="5">
        <v>120000</v>
      </c>
      <c r="W124" s="5">
        <f t="shared" si="106"/>
        <v>1440000</v>
      </c>
      <c r="X124" s="38"/>
    </row>
    <row r="125" spans="1:24" ht="15">
      <c r="A125" s="2">
        <v>976</v>
      </c>
      <c r="B125" s="4" t="s">
        <v>157</v>
      </c>
      <c r="C125" s="4">
        <v>41431050976</v>
      </c>
      <c r="D125" s="2">
        <v>976</v>
      </c>
      <c r="E125" s="3">
        <v>4</v>
      </c>
      <c r="F125" s="3">
        <v>3</v>
      </c>
      <c r="G125" s="3" t="s">
        <v>148</v>
      </c>
      <c r="H125" s="3">
        <f t="shared" si="105"/>
        <v>976</v>
      </c>
      <c r="I125" s="3" t="str">
        <f t="shared" si="60"/>
        <v>4-3-04-976</v>
      </c>
      <c r="J125" s="4" t="s">
        <v>158</v>
      </c>
      <c r="K125" s="5">
        <v>21500</v>
      </c>
      <c r="L125" s="5">
        <v>21500</v>
      </c>
      <c r="M125" s="5">
        <v>21500</v>
      </c>
      <c r="N125" s="5">
        <v>21500</v>
      </c>
      <c r="O125" s="5">
        <v>21500</v>
      </c>
      <c r="P125" s="5">
        <v>21500</v>
      </c>
      <c r="Q125" s="5">
        <v>21500</v>
      </c>
      <c r="R125" s="5">
        <v>21500</v>
      </c>
      <c r="S125" s="5">
        <v>21500</v>
      </c>
      <c r="T125" s="5">
        <v>21500</v>
      </c>
      <c r="U125" s="5">
        <v>21500</v>
      </c>
      <c r="V125" s="5">
        <v>21500</v>
      </c>
      <c r="W125" s="5">
        <f t="shared" si="106"/>
        <v>258000</v>
      </c>
      <c r="X125" s="38"/>
    </row>
    <row r="126" spans="1:24" ht="15">
      <c r="A126" s="6"/>
      <c r="B126" s="44"/>
      <c r="C126" s="44"/>
      <c r="D126" s="6"/>
      <c r="E126" s="45">
        <v>4</v>
      </c>
      <c r="F126" s="45">
        <v>3</v>
      </c>
      <c r="G126" s="45" t="s">
        <v>159</v>
      </c>
      <c r="H126" s="45">
        <v>0</v>
      </c>
      <c r="I126" s="45" t="str">
        <f t="shared" si="60"/>
        <v>4-3-05-0</v>
      </c>
      <c r="J126" s="44" t="s">
        <v>160</v>
      </c>
      <c r="K126" s="46">
        <f aca="true" t="shared" si="107" ref="K126:V126">SUM(K127:K130)</f>
        <v>0</v>
      </c>
      <c r="L126" s="46">
        <f t="shared" si="107"/>
        <v>6853887.63</v>
      </c>
      <c r="M126" s="46">
        <f t="shared" si="107"/>
        <v>0</v>
      </c>
      <c r="N126" s="46">
        <f t="shared" si="107"/>
        <v>1004303.2899999999</v>
      </c>
      <c r="O126" s="46">
        <f t="shared" si="107"/>
        <v>0</v>
      </c>
      <c r="P126" s="46">
        <f t="shared" si="107"/>
        <v>6853887.63</v>
      </c>
      <c r="Q126" s="46">
        <f t="shared" si="107"/>
        <v>10433.96</v>
      </c>
      <c r="R126" s="46">
        <f t="shared" si="107"/>
        <v>993869.33</v>
      </c>
      <c r="S126" s="46">
        <f t="shared" si="107"/>
        <v>10433.96</v>
      </c>
      <c r="T126" s="46">
        <f t="shared" si="107"/>
        <v>0</v>
      </c>
      <c r="U126" s="46">
        <f t="shared" si="107"/>
        <v>0</v>
      </c>
      <c r="V126" s="46">
        <f t="shared" si="107"/>
        <v>10433.96</v>
      </c>
      <c r="W126" s="46">
        <f aca="true" t="shared" si="108" ref="W126">SUM(W127:W130)</f>
        <v>15737249.76</v>
      </c>
      <c r="X126" s="38"/>
    </row>
    <row r="127" spans="1:24" ht="15">
      <c r="A127" s="2">
        <v>800</v>
      </c>
      <c r="B127" s="4" t="s">
        <v>161</v>
      </c>
      <c r="C127" s="4">
        <v>41431060800</v>
      </c>
      <c r="D127" s="2">
        <v>800</v>
      </c>
      <c r="E127" s="3">
        <v>4</v>
      </c>
      <c r="F127" s="3">
        <v>3</v>
      </c>
      <c r="G127" s="3" t="s">
        <v>159</v>
      </c>
      <c r="H127" s="3">
        <f aca="true" t="shared" si="109" ref="H127:H130">+D127</f>
        <v>800</v>
      </c>
      <c r="I127" s="3" t="str">
        <f t="shared" si="60"/>
        <v>4-3-05-800</v>
      </c>
      <c r="J127" s="4" t="s">
        <v>162</v>
      </c>
      <c r="K127" s="5">
        <v>0</v>
      </c>
      <c r="L127" s="5">
        <v>6843453.67</v>
      </c>
      <c r="M127" s="5">
        <v>0</v>
      </c>
      <c r="N127" s="5">
        <v>0</v>
      </c>
      <c r="O127" s="5">
        <v>0</v>
      </c>
      <c r="P127" s="5">
        <v>6843453.67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f aca="true" t="shared" si="110" ref="W127:W130">SUM(K127:V127)</f>
        <v>13686907.34</v>
      </c>
      <c r="X127" s="38"/>
    </row>
    <row r="128" spans="1:24" ht="15">
      <c r="A128" s="2">
        <v>907</v>
      </c>
      <c r="B128" s="4" t="s">
        <v>163</v>
      </c>
      <c r="C128" s="4">
        <v>41431060907</v>
      </c>
      <c r="D128" s="2">
        <v>907</v>
      </c>
      <c r="E128" s="3">
        <v>4</v>
      </c>
      <c r="F128" s="3">
        <v>3</v>
      </c>
      <c r="G128" s="3" t="s">
        <v>159</v>
      </c>
      <c r="H128" s="3">
        <f t="shared" si="109"/>
        <v>907</v>
      </c>
      <c r="I128" s="3" t="str">
        <f t="shared" si="60"/>
        <v>4-3-05-907</v>
      </c>
      <c r="J128" s="4" t="s">
        <v>164</v>
      </c>
      <c r="K128" s="5">
        <v>0</v>
      </c>
      <c r="L128" s="5">
        <v>0</v>
      </c>
      <c r="M128" s="5">
        <v>0</v>
      </c>
      <c r="N128" s="5">
        <v>993869.33</v>
      </c>
      <c r="O128" s="5">
        <v>0</v>
      </c>
      <c r="P128" s="5">
        <v>0</v>
      </c>
      <c r="Q128" s="5">
        <v>0</v>
      </c>
      <c r="R128" s="5">
        <v>993869.33</v>
      </c>
      <c r="S128" s="5">
        <v>0</v>
      </c>
      <c r="T128" s="5">
        <v>0</v>
      </c>
      <c r="U128" s="5">
        <v>0</v>
      </c>
      <c r="V128" s="5">
        <v>0</v>
      </c>
      <c r="W128" s="5">
        <f t="shared" si="110"/>
        <v>1987738.66</v>
      </c>
      <c r="X128" s="38"/>
    </row>
    <row r="129" spans="1:24" ht="15">
      <c r="A129" s="2">
        <v>908</v>
      </c>
      <c r="B129" s="4" t="s">
        <v>165</v>
      </c>
      <c r="C129" s="4">
        <v>41431060908</v>
      </c>
      <c r="D129" s="2">
        <v>908</v>
      </c>
      <c r="E129" s="3">
        <v>4</v>
      </c>
      <c r="F129" s="3">
        <v>3</v>
      </c>
      <c r="G129" s="3" t="s">
        <v>159</v>
      </c>
      <c r="H129" s="3">
        <f t="shared" si="109"/>
        <v>908</v>
      </c>
      <c r="I129" s="3" t="str">
        <f t="shared" si="60"/>
        <v>4-3-05-908</v>
      </c>
      <c r="J129" s="4" t="s">
        <v>166</v>
      </c>
      <c r="K129" s="5">
        <v>0</v>
      </c>
      <c r="L129" s="5">
        <v>10433.96</v>
      </c>
      <c r="M129" s="5">
        <v>0</v>
      </c>
      <c r="N129" s="5">
        <v>10433.96</v>
      </c>
      <c r="O129" s="5">
        <v>0</v>
      </c>
      <c r="P129" s="5">
        <v>10433.96</v>
      </c>
      <c r="Q129" s="5">
        <v>10433.96</v>
      </c>
      <c r="R129" s="5">
        <v>0</v>
      </c>
      <c r="S129" s="5">
        <v>10433.96</v>
      </c>
      <c r="T129" s="5">
        <v>0</v>
      </c>
      <c r="U129" s="5">
        <v>0</v>
      </c>
      <c r="V129" s="5">
        <v>10433.96</v>
      </c>
      <c r="W129" s="5">
        <f t="shared" si="110"/>
        <v>62603.759999999995</v>
      </c>
      <c r="X129" s="38"/>
    </row>
    <row r="130" spans="1:24" ht="15">
      <c r="A130" s="2">
        <v>909</v>
      </c>
      <c r="B130" s="4" t="s">
        <v>167</v>
      </c>
      <c r="C130" s="4">
        <v>41431060909</v>
      </c>
      <c r="D130" s="2">
        <v>909</v>
      </c>
      <c r="E130" s="3">
        <v>4</v>
      </c>
      <c r="F130" s="3">
        <v>3</v>
      </c>
      <c r="G130" s="3" t="s">
        <v>159</v>
      </c>
      <c r="H130" s="3">
        <f t="shared" si="109"/>
        <v>909</v>
      </c>
      <c r="I130" s="3" t="str">
        <f t="shared" si="60"/>
        <v>4-3-05-909</v>
      </c>
      <c r="J130" s="4" t="s">
        <v>168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f t="shared" si="110"/>
        <v>0</v>
      </c>
      <c r="X130" s="38"/>
    </row>
    <row r="131" spans="1:24" ht="15">
      <c r="A131" s="6"/>
      <c r="B131" s="44"/>
      <c r="C131" s="44"/>
      <c r="D131" s="6"/>
      <c r="E131" s="45">
        <v>4</v>
      </c>
      <c r="F131" s="45">
        <v>3</v>
      </c>
      <c r="G131" s="45" t="s">
        <v>169</v>
      </c>
      <c r="H131" s="45">
        <v>0</v>
      </c>
      <c r="I131" s="45" t="str">
        <f t="shared" si="60"/>
        <v>4-3-06-0</v>
      </c>
      <c r="J131" s="44" t="s">
        <v>170</v>
      </c>
      <c r="K131" s="46">
        <f aca="true" t="shared" si="111" ref="K131:V131">SUM(K132:K133)</f>
        <v>120579.53</v>
      </c>
      <c r="L131" s="46">
        <f t="shared" si="111"/>
        <v>251562.47999999998</v>
      </c>
      <c r="M131" s="46">
        <f t="shared" si="111"/>
        <v>280827</v>
      </c>
      <c r="N131" s="46">
        <f t="shared" si="111"/>
        <v>323562.48</v>
      </c>
      <c r="O131" s="46">
        <f t="shared" si="111"/>
        <v>348795</v>
      </c>
      <c r="P131" s="46">
        <f t="shared" si="111"/>
        <v>217062.47999999998</v>
      </c>
      <c r="Q131" s="46">
        <f t="shared" si="111"/>
        <v>268240.69</v>
      </c>
      <c r="R131" s="46">
        <f t="shared" si="111"/>
        <v>298849.69</v>
      </c>
      <c r="S131" s="46">
        <f t="shared" si="111"/>
        <v>286613</v>
      </c>
      <c r="T131" s="46">
        <f t="shared" si="111"/>
        <v>335562.48</v>
      </c>
      <c r="U131" s="46">
        <f t="shared" si="111"/>
        <v>470541</v>
      </c>
      <c r="V131" s="46">
        <f t="shared" si="111"/>
        <v>551779.53</v>
      </c>
      <c r="W131" s="46">
        <f aca="true" t="shared" si="112" ref="W131">SUM(W132:W133)</f>
        <v>3753975.36</v>
      </c>
      <c r="X131" s="38"/>
    </row>
    <row r="132" spans="1:24" ht="15">
      <c r="A132" s="2">
        <v>910</v>
      </c>
      <c r="B132" s="4" t="s">
        <v>171</v>
      </c>
      <c r="C132" s="4">
        <v>41431070910</v>
      </c>
      <c r="D132" s="2">
        <v>910</v>
      </c>
      <c r="E132" s="3">
        <v>4</v>
      </c>
      <c r="F132" s="3">
        <v>3</v>
      </c>
      <c r="G132" s="3" t="s">
        <v>169</v>
      </c>
      <c r="H132" s="3">
        <f aca="true" t="shared" si="113" ref="H132:H133">+D132</f>
        <v>910</v>
      </c>
      <c r="I132" s="3" t="str">
        <f t="shared" si="60"/>
        <v>4-3-06-910</v>
      </c>
      <c r="J132" s="4" t="s">
        <v>172</v>
      </c>
      <c r="K132" s="5">
        <v>57800</v>
      </c>
      <c r="L132" s="5">
        <v>171000</v>
      </c>
      <c r="M132" s="5">
        <v>190000</v>
      </c>
      <c r="N132" s="5">
        <v>243000</v>
      </c>
      <c r="O132" s="5">
        <v>278000</v>
      </c>
      <c r="P132" s="5">
        <v>136500</v>
      </c>
      <c r="Q132" s="5">
        <v>171500</v>
      </c>
      <c r="R132" s="5">
        <v>243000</v>
      </c>
      <c r="S132" s="5">
        <v>216000</v>
      </c>
      <c r="T132" s="5">
        <v>255000</v>
      </c>
      <c r="U132" s="5">
        <v>388000</v>
      </c>
      <c r="V132" s="5">
        <v>489000</v>
      </c>
      <c r="W132" s="5">
        <f aca="true" t="shared" si="114" ref="W132:W133">SUM(K132:V132)</f>
        <v>2838800</v>
      </c>
      <c r="X132" s="38"/>
    </row>
    <row r="133" spans="1:24" ht="15">
      <c r="A133" s="2">
        <v>1022</v>
      </c>
      <c r="B133" s="4" t="s">
        <v>173</v>
      </c>
      <c r="C133" s="4">
        <v>41431071022</v>
      </c>
      <c r="D133" s="2">
        <v>1022</v>
      </c>
      <c r="E133" s="3">
        <v>4</v>
      </c>
      <c r="F133" s="3">
        <v>3</v>
      </c>
      <c r="G133" s="3" t="s">
        <v>169</v>
      </c>
      <c r="H133" s="3">
        <f t="shared" si="113"/>
        <v>1022</v>
      </c>
      <c r="I133" s="3" t="str">
        <f aca="true" t="shared" si="115" ref="I133:I196">CONCATENATE(E133,"-",F133,"-",G133,"-",H133)</f>
        <v>4-3-06-1022</v>
      </c>
      <c r="J133" s="4" t="s">
        <v>174</v>
      </c>
      <c r="K133" s="5">
        <v>62779.53</v>
      </c>
      <c r="L133" s="5">
        <v>80562.48</v>
      </c>
      <c r="M133" s="5">
        <v>90827</v>
      </c>
      <c r="N133" s="5">
        <v>80562.48</v>
      </c>
      <c r="O133" s="5">
        <v>70795</v>
      </c>
      <c r="P133" s="5">
        <v>80562.48</v>
      </c>
      <c r="Q133" s="5">
        <v>96740.69</v>
      </c>
      <c r="R133" s="5">
        <v>55849.69</v>
      </c>
      <c r="S133" s="5">
        <v>70613</v>
      </c>
      <c r="T133" s="5">
        <v>80562.48</v>
      </c>
      <c r="U133" s="5">
        <v>82541</v>
      </c>
      <c r="V133" s="5">
        <v>62779.53</v>
      </c>
      <c r="W133" s="5">
        <f t="shared" si="114"/>
        <v>915175.3599999999</v>
      </c>
      <c r="X133" s="38"/>
    </row>
    <row r="134" spans="1:24" ht="15">
      <c r="A134" s="6"/>
      <c r="B134" s="44"/>
      <c r="C134" s="44"/>
      <c r="D134" s="6"/>
      <c r="E134" s="45">
        <v>4</v>
      </c>
      <c r="F134" s="45">
        <v>3</v>
      </c>
      <c r="G134" s="45" t="s">
        <v>175</v>
      </c>
      <c r="H134" s="45">
        <v>0</v>
      </c>
      <c r="I134" s="45" t="str">
        <f t="shared" si="115"/>
        <v>4-3-07-0</v>
      </c>
      <c r="J134" s="44" t="s">
        <v>176</v>
      </c>
      <c r="K134" s="46">
        <f aca="true" t="shared" si="116" ref="K134:V134">SUM(K135:K143)</f>
        <v>655670.01</v>
      </c>
      <c r="L134" s="46">
        <f t="shared" si="116"/>
        <v>617225.68</v>
      </c>
      <c r="M134" s="46">
        <f t="shared" si="116"/>
        <v>686874.3099999999</v>
      </c>
      <c r="N134" s="46">
        <f t="shared" si="116"/>
        <v>560016.88</v>
      </c>
      <c r="O134" s="46">
        <f t="shared" si="116"/>
        <v>578771.9700000001</v>
      </c>
      <c r="P134" s="46">
        <f t="shared" si="116"/>
        <v>668472.01</v>
      </c>
      <c r="Q134" s="46">
        <f t="shared" si="116"/>
        <v>687760.0900000001</v>
      </c>
      <c r="R134" s="46">
        <f t="shared" si="116"/>
        <v>702026.75</v>
      </c>
      <c r="S134" s="46">
        <f t="shared" si="116"/>
        <v>636109.69</v>
      </c>
      <c r="T134" s="46">
        <f t="shared" si="116"/>
        <v>741403.08</v>
      </c>
      <c r="U134" s="46">
        <f t="shared" si="116"/>
        <v>755092.3</v>
      </c>
      <c r="V134" s="46">
        <f t="shared" si="116"/>
        <v>944294.0800000001</v>
      </c>
      <c r="W134" s="46">
        <f aca="true" t="shared" si="117" ref="W134">SUM(W135:W143)</f>
        <v>8233716.85</v>
      </c>
      <c r="X134" s="38"/>
    </row>
    <row r="135" spans="1:24" ht="15">
      <c r="A135" s="2">
        <v>911</v>
      </c>
      <c r="B135" s="4" t="s">
        <v>177</v>
      </c>
      <c r="C135" s="4">
        <v>41431080911</v>
      </c>
      <c r="D135" s="2">
        <v>911</v>
      </c>
      <c r="E135" s="3">
        <v>4</v>
      </c>
      <c r="F135" s="3">
        <v>3</v>
      </c>
      <c r="G135" s="3" t="s">
        <v>175</v>
      </c>
      <c r="H135" s="3">
        <f aca="true" t="shared" si="118" ref="H135:H143">+D135</f>
        <v>911</v>
      </c>
      <c r="I135" s="3" t="str">
        <f t="shared" si="115"/>
        <v>4-3-07-911</v>
      </c>
      <c r="J135" s="4" t="s">
        <v>178</v>
      </c>
      <c r="K135" s="5">
        <v>274264.14</v>
      </c>
      <c r="L135" s="5">
        <v>216444.57</v>
      </c>
      <c r="M135" s="5">
        <v>243527.84</v>
      </c>
      <c r="N135" s="5">
        <v>186657.86</v>
      </c>
      <c r="O135" s="5">
        <v>206155.57</v>
      </c>
      <c r="P135" s="5">
        <v>237015.71</v>
      </c>
      <c r="Q135" s="5">
        <v>258664.71</v>
      </c>
      <c r="R135" s="5">
        <v>259910.86</v>
      </c>
      <c r="S135" s="5">
        <v>221731.83</v>
      </c>
      <c r="T135" s="5">
        <v>295116.16</v>
      </c>
      <c r="U135" s="5">
        <v>321002.68</v>
      </c>
      <c r="V135" s="5">
        <v>433320.47</v>
      </c>
      <c r="W135" s="5">
        <f aca="true" t="shared" si="119" ref="W135:W143">SUM(K135:V135)</f>
        <v>3153812.4000000004</v>
      </c>
      <c r="X135" s="38"/>
    </row>
    <row r="136" spans="1:24" ht="15">
      <c r="A136" s="2">
        <v>912</v>
      </c>
      <c r="B136" s="4" t="s">
        <v>179</v>
      </c>
      <c r="C136" s="4">
        <v>41431080912</v>
      </c>
      <c r="D136" s="2">
        <v>912</v>
      </c>
      <c r="E136" s="3">
        <v>4</v>
      </c>
      <c r="F136" s="3">
        <v>3</v>
      </c>
      <c r="G136" s="3" t="s">
        <v>175</v>
      </c>
      <c r="H136" s="3">
        <f t="shared" si="118"/>
        <v>912</v>
      </c>
      <c r="I136" s="3" t="str">
        <f t="shared" si="115"/>
        <v>4-3-07-912</v>
      </c>
      <c r="J136" s="4" t="s">
        <v>180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f t="shared" si="119"/>
        <v>0</v>
      </c>
      <c r="X136" s="38"/>
    </row>
    <row r="137" spans="1:24" ht="15">
      <c r="A137" s="2">
        <v>913</v>
      </c>
      <c r="B137" s="4" t="s">
        <v>181</v>
      </c>
      <c r="C137" s="4">
        <v>41431080913</v>
      </c>
      <c r="D137" s="2">
        <v>913</v>
      </c>
      <c r="E137" s="3">
        <v>4</v>
      </c>
      <c r="F137" s="3">
        <v>3</v>
      </c>
      <c r="G137" s="3" t="s">
        <v>175</v>
      </c>
      <c r="H137" s="3">
        <f t="shared" si="118"/>
        <v>913</v>
      </c>
      <c r="I137" s="3" t="str">
        <f t="shared" si="115"/>
        <v>4-3-07-913</v>
      </c>
      <c r="J137" s="4" t="s">
        <v>182</v>
      </c>
      <c r="K137" s="5">
        <v>37843.17</v>
      </c>
      <c r="L137" s="5">
        <v>42789.78</v>
      </c>
      <c r="M137" s="5">
        <v>49687.36</v>
      </c>
      <c r="N137" s="5">
        <v>23423.64</v>
      </c>
      <c r="O137" s="5">
        <v>32436.44</v>
      </c>
      <c r="P137" s="5">
        <v>53007.78</v>
      </c>
      <c r="Q137" s="5">
        <v>53680.06</v>
      </c>
      <c r="R137" s="5">
        <v>55008.28</v>
      </c>
      <c r="S137" s="5">
        <v>59415.96</v>
      </c>
      <c r="T137" s="5">
        <v>65799.9</v>
      </c>
      <c r="U137" s="5">
        <v>49263.95</v>
      </c>
      <c r="V137" s="5">
        <v>56230.3</v>
      </c>
      <c r="W137" s="5">
        <f t="shared" si="119"/>
        <v>578586.62</v>
      </c>
      <c r="X137" s="38"/>
    </row>
    <row r="138" spans="1:24" ht="15">
      <c r="A138" s="2">
        <v>914</v>
      </c>
      <c r="B138" s="4" t="s">
        <v>183</v>
      </c>
      <c r="C138" s="4">
        <v>41431080914</v>
      </c>
      <c r="D138" s="2">
        <v>914</v>
      </c>
      <c r="E138" s="3">
        <v>4</v>
      </c>
      <c r="F138" s="3">
        <v>3</v>
      </c>
      <c r="G138" s="3" t="s">
        <v>175</v>
      </c>
      <c r="H138" s="3">
        <f t="shared" si="118"/>
        <v>914</v>
      </c>
      <c r="I138" s="3" t="str">
        <f t="shared" si="115"/>
        <v>4-3-07-914</v>
      </c>
      <c r="J138" s="4" t="s">
        <v>184</v>
      </c>
      <c r="K138" s="5">
        <v>2500</v>
      </c>
      <c r="L138" s="5">
        <v>2500</v>
      </c>
      <c r="M138" s="5">
        <v>2500</v>
      </c>
      <c r="N138" s="5">
        <v>2500</v>
      </c>
      <c r="O138" s="5">
        <v>2500</v>
      </c>
      <c r="P138" s="5">
        <v>2500</v>
      </c>
      <c r="Q138" s="5">
        <v>2500</v>
      </c>
      <c r="R138" s="5">
        <v>2500</v>
      </c>
      <c r="S138" s="5">
        <v>2500</v>
      </c>
      <c r="T138" s="5">
        <v>2500</v>
      </c>
      <c r="U138" s="5">
        <v>2500</v>
      </c>
      <c r="V138" s="5">
        <v>2500</v>
      </c>
      <c r="W138" s="5">
        <f t="shared" si="119"/>
        <v>30000</v>
      </c>
      <c r="X138" s="38"/>
    </row>
    <row r="139" spans="1:24" ht="15">
      <c r="A139" s="2">
        <v>915</v>
      </c>
      <c r="B139" s="4" t="s">
        <v>185</v>
      </c>
      <c r="C139" s="4">
        <v>41431080915</v>
      </c>
      <c r="D139" s="2">
        <v>915</v>
      </c>
      <c r="E139" s="3">
        <v>4</v>
      </c>
      <c r="F139" s="3">
        <v>3</v>
      </c>
      <c r="G139" s="3" t="s">
        <v>175</v>
      </c>
      <c r="H139" s="3">
        <f t="shared" si="118"/>
        <v>915</v>
      </c>
      <c r="I139" s="3" t="str">
        <f t="shared" si="115"/>
        <v>4-3-07-915</v>
      </c>
      <c r="J139" s="4" t="s">
        <v>186</v>
      </c>
      <c r="K139" s="5">
        <v>311389.56</v>
      </c>
      <c r="L139" s="5">
        <v>306332.19</v>
      </c>
      <c r="M139" s="5">
        <v>336893.28</v>
      </c>
      <c r="N139" s="5">
        <v>308680.67</v>
      </c>
      <c r="O139" s="5">
        <v>298614.81</v>
      </c>
      <c r="P139" s="5">
        <v>323474.38</v>
      </c>
      <c r="Q139" s="5">
        <v>324093.03</v>
      </c>
      <c r="R139" s="5">
        <v>332781.61</v>
      </c>
      <c r="S139" s="5">
        <v>307594.4</v>
      </c>
      <c r="T139" s="5">
        <v>326495.92</v>
      </c>
      <c r="U139" s="5">
        <v>332144.92</v>
      </c>
      <c r="V139" s="5">
        <v>397889.01</v>
      </c>
      <c r="W139" s="5">
        <f t="shared" si="119"/>
        <v>3906383.7799999993</v>
      </c>
      <c r="X139" s="38"/>
    </row>
    <row r="140" spans="1:24" ht="15">
      <c r="A140" s="2">
        <v>916</v>
      </c>
      <c r="B140" s="4"/>
      <c r="C140" s="4"/>
      <c r="D140" s="2">
        <v>916</v>
      </c>
      <c r="E140" s="3">
        <v>4</v>
      </c>
      <c r="F140" s="3">
        <v>3</v>
      </c>
      <c r="G140" s="3" t="s">
        <v>175</v>
      </c>
      <c r="H140" s="3">
        <f t="shared" si="118"/>
        <v>916</v>
      </c>
      <c r="I140" s="3" t="str">
        <f t="shared" si="115"/>
        <v>4-3-07-916</v>
      </c>
      <c r="J140" s="4" t="s">
        <v>187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f t="shared" si="119"/>
        <v>0</v>
      </c>
      <c r="X140" s="38"/>
    </row>
    <row r="141" spans="1:24" ht="15">
      <c r="A141" s="2">
        <v>917</v>
      </c>
      <c r="B141" s="4" t="s">
        <v>188</v>
      </c>
      <c r="C141" s="4">
        <v>41431080917</v>
      </c>
      <c r="D141" s="2">
        <v>917</v>
      </c>
      <c r="E141" s="3">
        <v>4</v>
      </c>
      <c r="F141" s="3">
        <v>3</v>
      </c>
      <c r="G141" s="3" t="s">
        <v>175</v>
      </c>
      <c r="H141" s="3">
        <f t="shared" si="118"/>
        <v>917</v>
      </c>
      <c r="I141" s="3" t="str">
        <f t="shared" si="115"/>
        <v>4-3-07-917</v>
      </c>
      <c r="J141" s="4" t="s">
        <v>189</v>
      </c>
      <c r="K141" s="5">
        <v>29673.14</v>
      </c>
      <c r="L141" s="5">
        <v>49159.14</v>
      </c>
      <c r="M141" s="5">
        <v>54265.83</v>
      </c>
      <c r="N141" s="5">
        <v>38754.71</v>
      </c>
      <c r="O141" s="5">
        <v>39065.15</v>
      </c>
      <c r="P141" s="5">
        <v>52474.14</v>
      </c>
      <c r="Q141" s="5">
        <v>48822.29</v>
      </c>
      <c r="R141" s="5">
        <v>51826</v>
      </c>
      <c r="S141" s="5">
        <v>44867.5</v>
      </c>
      <c r="T141" s="5">
        <v>51491.1</v>
      </c>
      <c r="U141" s="5">
        <v>50180.75</v>
      </c>
      <c r="V141" s="5">
        <v>54354.3</v>
      </c>
      <c r="W141" s="5">
        <f t="shared" si="119"/>
        <v>564934.0499999999</v>
      </c>
      <c r="X141" s="38"/>
    </row>
    <row r="142" spans="1:24" ht="15">
      <c r="A142" s="2">
        <v>918</v>
      </c>
      <c r="B142" s="4" t="s">
        <v>190</v>
      </c>
      <c r="C142" s="4">
        <v>41431080918</v>
      </c>
      <c r="D142" s="2">
        <v>918</v>
      </c>
      <c r="E142" s="3">
        <v>4</v>
      </c>
      <c r="F142" s="3">
        <v>3</v>
      </c>
      <c r="G142" s="3" t="s">
        <v>175</v>
      </c>
      <c r="H142" s="3">
        <f t="shared" si="118"/>
        <v>918</v>
      </c>
      <c r="I142" s="3" t="str">
        <f t="shared" si="115"/>
        <v>4-3-07-918</v>
      </c>
      <c r="J142" s="4" t="s">
        <v>191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f t="shared" si="119"/>
        <v>0</v>
      </c>
      <c r="X142" s="38"/>
    </row>
    <row r="143" spans="1:24" ht="15">
      <c r="A143" s="2">
        <v>919</v>
      </c>
      <c r="B143" s="4"/>
      <c r="C143" s="4"/>
      <c r="D143" s="2">
        <v>919</v>
      </c>
      <c r="E143" s="3">
        <v>4</v>
      </c>
      <c r="F143" s="3">
        <v>3</v>
      </c>
      <c r="G143" s="3" t="s">
        <v>175</v>
      </c>
      <c r="H143" s="3">
        <f t="shared" si="118"/>
        <v>919</v>
      </c>
      <c r="I143" s="3" t="str">
        <f t="shared" si="115"/>
        <v>4-3-07-919</v>
      </c>
      <c r="J143" s="4" t="s">
        <v>192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f t="shared" si="119"/>
        <v>0</v>
      </c>
      <c r="X143" s="38"/>
    </row>
    <row r="144" spans="1:24" ht="15">
      <c r="A144" s="6"/>
      <c r="B144" s="44"/>
      <c r="C144" s="44"/>
      <c r="D144" s="6"/>
      <c r="E144" s="45">
        <v>4</v>
      </c>
      <c r="F144" s="45">
        <v>3</v>
      </c>
      <c r="G144" s="45" t="s">
        <v>193</v>
      </c>
      <c r="H144" s="45">
        <v>0</v>
      </c>
      <c r="I144" s="45" t="str">
        <f t="shared" si="115"/>
        <v>4-3-08-0</v>
      </c>
      <c r="J144" s="44" t="s">
        <v>194</v>
      </c>
      <c r="K144" s="46">
        <f aca="true" t="shared" si="120" ref="K144:V144">SUM(K145:K148)</f>
        <v>31486</v>
      </c>
      <c r="L144" s="46">
        <f t="shared" si="120"/>
        <v>36486</v>
      </c>
      <c r="M144" s="46">
        <f t="shared" si="120"/>
        <v>36594</v>
      </c>
      <c r="N144" s="46">
        <f t="shared" si="120"/>
        <v>41594</v>
      </c>
      <c r="O144" s="46">
        <f t="shared" si="120"/>
        <v>41648</v>
      </c>
      <c r="P144" s="46">
        <f t="shared" si="120"/>
        <v>46648</v>
      </c>
      <c r="Q144" s="46">
        <f t="shared" si="120"/>
        <v>46648</v>
      </c>
      <c r="R144" s="46">
        <f t="shared" si="120"/>
        <v>46486</v>
      </c>
      <c r="S144" s="46">
        <f t="shared" si="120"/>
        <v>46486</v>
      </c>
      <c r="T144" s="46">
        <f t="shared" si="120"/>
        <v>41486</v>
      </c>
      <c r="U144" s="46">
        <f t="shared" si="120"/>
        <v>36486</v>
      </c>
      <c r="V144" s="46">
        <f t="shared" si="120"/>
        <v>36486</v>
      </c>
      <c r="W144" s="46">
        <f aca="true" t="shared" si="121" ref="W144">SUM(W145:W148)</f>
        <v>488534</v>
      </c>
      <c r="X144" s="38"/>
    </row>
    <row r="145" spans="1:24" ht="15">
      <c r="A145" s="2">
        <v>920</v>
      </c>
      <c r="B145" s="4" t="s">
        <v>195</v>
      </c>
      <c r="C145" s="4">
        <v>41431090920</v>
      </c>
      <c r="D145" s="2">
        <v>920</v>
      </c>
      <c r="E145" s="3">
        <v>4</v>
      </c>
      <c r="F145" s="3">
        <v>3</v>
      </c>
      <c r="G145" s="3" t="s">
        <v>193</v>
      </c>
      <c r="H145" s="3">
        <f aca="true" t="shared" si="122" ref="H145:H148">+D145</f>
        <v>920</v>
      </c>
      <c r="I145" s="3" t="str">
        <f t="shared" si="115"/>
        <v>4-3-08-920</v>
      </c>
      <c r="J145" s="4" t="s">
        <v>196</v>
      </c>
      <c r="K145" s="5">
        <v>486</v>
      </c>
      <c r="L145" s="5">
        <v>486</v>
      </c>
      <c r="M145" s="5">
        <v>594</v>
      </c>
      <c r="N145" s="5">
        <v>594</v>
      </c>
      <c r="O145" s="5">
        <v>648</v>
      </c>
      <c r="P145" s="5">
        <v>648</v>
      </c>
      <c r="Q145" s="5">
        <v>648</v>
      </c>
      <c r="R145" s="5">
        <v>486</v>
      </c>
      <c r="S145" s="5">
        <v>486</v>
      </c>
      <c r="T145" s="5">
        <v>486</v>
      </c>
      <c r="U145" s="5">
        <v>486</v>
      </c>
      <c r="V145" s="5">
        <v>486</v>
      </c>
      <c r="W145" s="5">
        <f aca="true" t="shared" si="123" ref="W145:W148">SUM(K145:V145)</f>
        <v>6534</v>
      </c>
      <c r="X145" s="38"/>
    </row>
    <row r="146" spans="1:24" ht="15">
      <c r="A146" s="2">
        <v>921</v>
      </c>
      <c r="B146" s="4" t="s">
        <v>197</v>
      </c>
      <c r="C146" s="4">
        <v>41431090921</v>
      </c>
      <c r="D146" s="2">
        <v>921</v>
      </c>
      <c r="E146" s="3">
        <v>4</v>
      </c>
      <c r="F146" s="3">
        <v>3</v>
      </c>
      <c r="G146" s="3" t="s">
        <v>193</v>
      </c>
      <c r="H146" s="3">
        <f t="shared" si="122"/>
        <v>921</v>
      </c>
      <c r="I146" s="3" t="str">
        <f t="shared" si="115"/>
        <v>4-3-08-921</v>
      </c>
      <c r="J146" s="4" t="s">
        <v>198</v>
      </c>
      <c r="K146" s="5">
        <v>26000</v>
      </c>
      <c r="L146" s="5">
        <v>26000</v>
      </c>
      <c r="M146" s="5">
        <v>26000</v>
      </c>
      <c r="N146" s="5">
        <v>26000</v>
      </c>
      <c r="O146" s="5">
        <v>26000</v>
      </c>
      <c r="P146" s="5">
        <v>26000</v>
      </c>
      <c r="Q146" s="5">
        <v>26000</v>
      </c>
      <c r="R146" s="5">
        <v>26000</v>
      </c>
      <c r="S146" s="5">
        <v>26000</v>
      </c>
      <c r="T146" s="5">
        <v>26000</v>
      </c>
      <c r="U146" s="5">
        <v>26000</v>
      </c>
      <c r="V146" s="5">
        <v>26000</v>
      </c>
      <c r="W146" s="5">
        <f t="shared" si="123"/>
        <v>312000</v>
      </c>
      <c r="X146" s="38"/>
    </row>
    <row r="147" spans="1:24" ht="15">
      <c r="A147" s="2">
        <v>922</v>
      </c>
      <c r="B147" s="4" t="s">
        <v>199</v>
      </c>
      <c r="C147" s="4">
        <v>41431090922</v>
      </c>
      <c r="D147" s="2">
        <v>922</v>
      </c>
      <c r="E147" s="3">
        <v>4</v>
      </c>
      <c r="F147" s="3">
        <v>3</v>
      </c>
      <c r="G147" s="3" t="s">
        <v>193</v>
      </c>
      <c r="H147" s="3">
        <f t="shared" si="122"/>
        <v>922</v>
      </c>
      <c r="I147" s="3" t="str">
        <f t="shared" si="115"/>
        <v>4-3-08-922</v>
      </c>
      <c r="J147" s="4" t="s">
        <v>200</v>
      </c>
      <c r="K147" s="5">
        <v>5000</v>
      </c>
      <c r="L147" s="5">
        <v>10000</v>
      </c>
      <c r="M147" s="5">
        <v>10000</v>
      </c>
      <c r="N147" s="5">
        <v>15000</v>
      </c>
      <c r="O147" s="5">
        <v>15000</v>
      </c>
      <c r="P147" s="5">
        <v>20000</v>
      </c>
      <c r="Q147" s="5">
        <v>20000</v>
      </c>
      <c r="R147" s="5">
        <v>20000</v>
      </c>
      <c r="S147" s="5">
        <v>20000</v>
      </c>
      <c r="T147" s="5">
        <v>15000</v>
      </c>
      <c r="U147" s="5">
        <v>10000</v>
      </c>
      <c r="V147" s="5">
        <v>10000</v>
      </c>
      <c r="W147" s="5">
        <f t="shared" si="123"/>
        <v>170000</v>
      </c>
      <c r="X147" s="38"/>
    </row>
    <row r="148" spans="1:24" ht="15">
      <c r="A148" s="2">
        <v>923</v>
      </c>
      <c r="B148" s="4"/>
      <c r="C148" s="4"/>
      <c r="D148" s="2">
        <v>923</v>
      </c>
      <c r="E148" s="3">
        <v>4</v>
      </c>
      <c r="F148" s="3">
        <v>3</v>
      </c>
      <c r="G148" s="3" t="s">
        <v>193</v>
      </c>
      <c r="H148" s="3">
        <f t="shared" si="122"/>
        <v>923</v>
      </c>
      <c r="I148" s="3" t="str">
        <f t="shared" si="115"/>
        <v>4-3-08-923</v>
      </c>
      <c r="J148" s="4" t="s">
        <v>201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f t="shared" si="123"/>
        <v>0</v>
      </c>
      <c r="X148" s="38"/>
    </row>
    <row r="149" spans="1:24" ht="15">
      <c r="A149" s="6"/>
      <c r="B149" s="44"/>
      <c r="C149" s="44"/>
      <c r="D149" s="6"/>
      <c r="E149" s="45">
        <v>4</v>
      </c>
      <c r="F149" s="45">
        <v>3</v>
      </c>
      <c r="G149" s="45" t="s">
        <v>202</v>
      </c>
      <c r="H149" s="45">
        <v>0</v>
      </c>
      <c r="I149" s="45" t="str">
        <f t="shared" si="115"/>
        <v>4-3-09-0</v>
      </c>
      <c r="J149" s="44" t="s">
        <v>203</v>
      </c>
      <c r="K149" s="46">
        <f aca="true" t="shared" si="124" ref="K149:V149">SUM(K150:K152)</f>
        <v>108546.13</v>
      </c>
      <c r="L149" s="46">
        <f t="shared" si="124"/>
        <v>120856.86000000002</v>
      </c>
      <c r="M149" s="46">
        <f t="shared" si="124"/>
        <v>160482.76</v>
      </c>
      <c r="N149" s="46">
        <f t="shared" si="124"/>
        <v>194038.29</v>
      </c>
      <c r="O149" s="46">
        <f t="shared" si="124"/>
        <v>203349.40000000002</v>
      </c>
      <c r="P149" s="46">
        <f t="shared" si="124"/>
        <v>161604.49</v>
      </c>
      <c r="Q149" s="46">
        <f t="shared" si="124"/>
        <v>158460.72999999998</v>
      </c>
      <c r="R149" s="46">
        <f t="shared" si="124"/>
        <v>187680.9</v>
      </c>
      <c r="S149" s="46">
        <f t="shared" si="124"/>
        <v>191711.37</v>
      </c>
      <c r="T149" s="46">
        <f t="shared" si="124"/>
        <v>216740.02000000002</v>
      </c>
      <c r="U149" s="46">
        <f t="shared" si="124"/>
        <v>188601.74</v>
      </c>
      <c r="V149" s="46">
        <f t="shared" si="124"/>
        <v>400167.49</v>
      </c>
      <c r="W149" s="46">
        <f aca="true" t="shared" si="125" ref="W149">SUM(W150:W152)</f>
        <v>2292240.1799999997</v>
      </c>
      <c r="X149" s="38"/>
    </row>
    <row r="150" spans="1:24" ht="15">
      <c r="A150" s="2">
        <v>924</v>
      </c>
      <c r="B150" s="4" t="s">
        <v>204</v>
      </c>
      <c r="C150" s="4">
        <v>41431100924</v>
      </c>
      <c r="D150" s="2">
        <v>924</v>
      </c>
      <c r="E150" s="3">
        <v>4</v>
      </c>
      <c r="F150" s="3">
        <v>3</v>
      </c>
      <c r="G150" s="3" t="s">
        <v>202</v>
      </c>
      <c r="H150" s="3">
        <f aca="true" t="shared" si="126" ref="H150:H152">+D150</f>
        <v>924</v>
      </c>
      <c r="I150" s="3" t="str">
        <f t="shared" si="115"/>
        <v>4-3-09-924</v>
      </c>
      <c r="J150" s="4" t="s">
        <v>205</v>
      </c>
      <c r="K150" s="5">
        <v>40831.47</v>
      </c>
      <c r="L150" s="5">
        <v>49514.47</v>
      </c>
      <c r="M150" s="5">
        <v>80667.79</v>
      </c>
      <c r="N150" s="5">
        <v>71930.98</v>
      </c>
      <c r="O150" s="5">
        <v>67959.78</v>
      </c>
      <c r="P150" s="5">
        <v>71930.98</v>
      </c>
      <c r="Q150" s="5">
        <v>65721.06</v>
      </c>
      <c r="R150" s="5">
        <v>89351.12</v>
      </c>
      <c r="S150" s="5">
        <v>95698.2</v>
      </c>
      <c r="T150" s="5">
        <v>101159.12</v>
      </c>
      <c r="U150" s="5">
        <v>62061.47</v>
      </c>
      <c r="V150" s="5">
        <v>55258.65</v>
      </c>
      <c r="W150" s="5">
        <f aca="true" t="shared" si="127" ref="W150:W152">SUM(K150:V150)</f>
        <v>852085.0899999999</v>
      </c>
      <c r="X150" s="38"/>
    </row>
    <row r="151" spans="1:24" ht="15">
      <c r="A151" s="2">
        <v>925</v>
      </c>
      <c r="B151" s="4" t="s">
        <v>206</v>
      </c>
      <c r="C151" s="4">
        <v>41431100925</v>
      </c>
      <c r="D151" s="2">
        <v>925</v>
      </c>
      <c r="E151" s="3">
        <v>4</v>
      </c>
      <c r="F151" s="3">
        <v>3</v>
      </c>
      <c r="G151" s="3" t="s">
        <v>202</v>
      </c>
      <c r="H151" s="3">
        <f t="shared" si="126"/>
        <v>925</v>
      </c>
      <c r="I151" s="3" t="str">
        <f t="shared" si="115"/>
        <v>4-3-09-925</v>
      </c>
      <c r="J151" s="4" t="s">
        <v>207</v>
      </c>
      <c r="K151" s="5">
        <v>31142.98</v>
      </c>
      <c r="L151" s="5">
        <v>27014.85</v>
      </c>
      <c r="M151" s="5">
        <v>33934.78</v>
      </c>
      <c r="N151" s="5">
        <v>47778.4</v>
      </c>
      <c r="O151" s="5">
        <v>58979.51</v>
      </c>
      <c r="P151" s="5">
        <v>34561.66</v>
      </c>
      <c r="Q151" s="5">
        <v>35719.09</v>
      </c>
      <c r="R151" s="5">
        <v>37538.85</v>
      </c>
      <c r="S151" s="5">
        <v>25714.55</v>
      </c>
      <c r="T151" s="5">
        <v>44811.88</v>
      </c>
      <c r="U151" s="5">
        <v>74025.13</v>
      </c>
      <c r="V151" s="5">
        <v>268933.41</v>
      </c>
      <c r="W151" s="5">
        <f t="shared" si="127"/>
        <v>720155.09</v>
      </c>
      <c r="X151" s="38"/>
    </row>
    <row r="152" spans="1:24" ht="15">
      <c r="A152" s="2">
        <v>926</v>
      </c>
      <c r="B152" s="4" t="s">
        <v>208</v>
      </c>
      <c r="C152" s="4">
        <v>41431100926</v>
      </c>
      <c r="D152" s="2">
        <v>926</v>
      </c>
      <c r="E152" s="3">
        <v>4</v>
      </c>
      <c r="F152" s="3">
        <v>3</v>
      </c>
      <c r="G152" s="3" t="s">
        <v>202</v>
      </c>
      <c r="H152" s="3">
        <f t="shared" si="126"/>
        <v>926</v>
      </c>
      <c r="I152" s="3" t="str">
        <f t="shared" si="115"/>
        <v>4-3-09-926</v>
      </c>
      <c r="J152" s="4" t="s">
        <v>209</v>
      </c>
      <c r="K152" s="5">
        <v>36571.68</v>
      </c>
      <c r="L152" s="5">
        <v>44327.54</v>
      </c>
      <c r="M152" s="5">
        <v>45880.19</v>
      </c>
      <c r="N152" s="5">
        <v>74328.91</v>
      </c>
      <c r="O152" s="5">
        <v>76410.11</v>
      </c>
      <c r="P152" s="5">
        <v>55111.85</v>
      </c>
      <c r="Q152" s="5">
        <v>57020.58</v>
      </c>
      <c r="R152" s="5">
        <v>60790.93</v>
      </c>
      <c r="S152" s="5">
        <v>70298.62</v>
      </c>
      <c r="T152" s="5">
        <v>70769.02</v>
      </c>
      <c r="U152" s="5">
        <v>52515.14</v>
      </c>
      <c r="V152" s="5">
        <v>75975.43</v>
      </c>
      <c r="W152" s="5">
        <f t="shared" si="127"/>
        <v>720000</v>
      </c>
      <c r="X152" s="49"/>
    </row>
    <row r="153" spans="1:24" ht="15">
      <c r="A153" s="6"/>
      <c r="B153" s="44"/>
      <c r="C153" s="44"/>
      <c r="D153" s="6"/>
      <c r="E153" s="45">
        <v>4</v>
      </c>
      <c r="F153" s="45">
        <v>3</v>
      </c>
      <c r="G153" s="45">
        <v>10</v>
      </c>
      <c r="H153" s="45">
        <v>0</v>
      </c>
      <c r="I153" s="45" t="str">
        <f t="shared" si="115"/>
        <v>4-3-10-0</v>
      </c>
      <c r="J153" s="44" t="s">
        <v>210</v>
      </c>
      <c r="K153" s="46">
        <f aca="true" t="shared" si="128" ref="K153:V153">SUM(K154:K172)</f>
        <v>3205372.02</v>
      </c>
      <c r="L153" s="46">
        <f t="shared" si="128"/>
        <v>4216367.37</v>
      </c>
      <c r="M153" s="46">
        <f t="shared" si="128"/>
        <v>4083958.6399999997</v>
      </c>
      <c r="N153" s="46">
        <f t="shared" si="128"/>
        <v>2790815.3699999996</v>
      </c>
      <c r="O153" s="46">
        <f t="shared" si="128"/>
        <v>4481321.95</v>
      </c>
      <c r="P153" s="46">
        <f t="shared" si="128"/>
        <v>4137602.5000000005</v>
      </c>
      <c r="Q153" s="46">
        <f t="shared" si="128"/>
        <v>4071103.05</v>
      </c>
      <c r="R153" s="46">
        <f t="shared" si="128"/>
        <v>3813978.23</v>
      </c>
      <c r="S153" s="46">
        <f t="shared" si="128"/>
        <v>4567930.7</v>
      </c>
      <c r="T153" s="46">
        <f t="shared" si="128"/>
        <v>3852703.46</v>
      </c>
      <c r="U153" s="46">
        <f t="shared" si="128"/>
        <v>4030679.8000000003</v>
      </c>
      <c r="V153" s="46">
        <f t="shared" si="128"/>
        <v>4457597.28</v>
      </c>
      <c r="W153" s="46">
        <f aca="true" t="shared" si="129" ref="W153">SUM(W154:W172)</f>
        <v>47709430.37</v>
      </c>
      <c r="X153" s="38"/>
    </row>
    <row r="154" spans="1:24" ht="15">
      <c r="A154" s="2">
        <v>927</v>
      </c>
      <c r="B154" s="4" t="s">
        <v>211</v>
      </c>
      <c r="C154" s="4">
        <v>41431110927</v>
      </c>
      <c r="D154" s="2">
        <v>927</v>
      </c>
      <c r="E154" s="3">
        <v>4</v>
      </c>
      <c r="F154" s="3">
        <v>3</v>
      </c>
      <c r="G154" s="3">
        <v>10</v>
      </c>
      <c r="H154" s="3">
        <f aca="true" t="shared" si="130" ref="H154:H172">+D154</f>
        <v>927</v>
      </c>
      <c r="I154" s="3" t="str">
        <f t="shared" si="115"/>
        <v>4-3-10-927</v>
      </c>
      <c r="J154" s="4" t="s">
        <v>212</v>
      </c>
      <c r="K154" s="5">
        <v>190134.15</v>
      </c>
      <c r="L154" s="5">
        <v>259651.27</v>
      </c>
      <c r="M154" s="5">
        <v>317883.13</v>
      </c>
      <c r="N154" s="5">
        <v>211213.25</v>
      </c>
      <c r="O154" s="5">
        <v>250740.97</v>
      </c>
      <c r="P154" s="5">
        <v>301917.66</v>
      </c>
      <c r="Q154" s="5">
        <v>375227.56</v>
      </c>
      <c r="R154" s="5">
        <v>351348.79</v>
      </c>
      <c r="S154" s="5">
        <v>316948.03</v>
      </c>
      <c r="T154" s="5">
        <v>380173.72</v>
      </c>
      <c r="U154" s="5">
        <v>348529.49</v>
      </c>
      <c r="V154" s="5">
        <v>225863.31</v>
      </c>
      <c r="W154" s="5">
        <f aca="true" t="shared" si="131" ref="W154:W172">SUM(K154:V154)</f>
        <v>3529631.3299999996</v>
      </c>
      <c r="X154" s="38"/>
    </row>
    <row r="155" spans="1:24" ht="15">
      <c r="A155" s="2">
        <v>928</v>
      </c>
      <c r="B155" s="4" t="s">
        <v>213</v>
      </c>
      <c r="C155" s="4">
        <v>41431110928</v>
      </c>
      <c r="D155" s="2">
        <v>928</v>
      </c>
      <c r="E155" s="3">
        <v>4</v>
      </c>
      <c r="F155" s="3">
        <v>3</v>
      </c>
      <c r="G155" s="3">
        <v>10</v>
      </c>
      <c r="H155" s="3">
        <f t="shared" si="130"/>
        <v>928</v>
      </c>
      <c r="I155" s="3" t="str">
        <f t="shared" si="115"/>
        <v>4-3-10-928</v>
      </c>
      <c r="J155" s="4" t="s">
        <v>214</v>
      </c>
      <c r="K155" s="5">
        <v>13724.25</v>
      </c>
      <c r="L155" s="5">
        <v>12289.33</v>
      </c>
      <c r="M155" s="5">
        <v>11174.51</v>
      </c>
      <c r="N155" s="5">
        <v>8117.68</v>
      </c>
      <c r="O155" s="5">
        <v>11138.57</v>
      </c>
      <c r="P155" s="5">
        <v>14258.46</v>
      </c>
      <c r="Q155" s="5">
        <v>11743.4</v>
      </c>
      <c r="R155" s="5">
        <v>9373.32</v>
      </c>
      <c r="S155" s="5">
        <v>5999.8</v>
      </c>
      <c r="T155" s="5">
        <v>8402.42</v>
      </c>
      <c r="U155" s="5">
        <v>9607.92</v>
      </c>
      <c r="V155" s="5">
        <v>10146.74</v>
      </c>
      <c r="W155" s="5">
        <f t="shared" si="131"/>
        <v>125976.4</v>
      </c>
      <c r="X155" s="38"/>
    </row>
    <row r="156" spans="1:24" ht="15">
      <c r="A156" s="2">
        <v>929</v>
      </c>
      <c r="B156" s="4" t="s">
        <v>215</v>
      </c>
      <c r="C156" s="4">
        <v>41431110929</v>
      </c>
      <c r="D156" s="2">
        <v>929</v>
      </c>
      <c r="E156" s="3">
        <v>4</v>
      </c>
      <c r="F156" s="3">
        <v>3</v>
      </c>
      <c r="G156" s="3">
        <v>10</v>
      </c>
      <c r="H156" s="3">
        <f t="shared" si="130"/>
        <v>929</v>
      </c>
      <c r="I156" s="3" t="str">
        <f t="shared" si="115"/>
        <v>4-3-10-929</v>
      </c>
      <c r="J156" s="4" t="s">
        <v>216</v>
      </c>
      <c r="K156" s="5">
        <v>59459.91</v>
      </c>
      <c r="L156" s="5">
        <v>27627.37</v>
      </c>
      <c r="M156" s="5">
        <v>39421.69</v>
      </c>
      <c r="N156" s="5">
        <v>20173.98</v>
      </c>
      <c r="O156" s="5">
        <v>35107.25</v>
      </c>
      <c r="P156" s="5">
        <v>36179.71</v>
      </c>
      <c r="Q156" s="5">
        <v>18109.56</v>
      </c>
      <c r="R156" s="5">
        <v>33538.53</v>
      </c>
      <c r="S156" s="5">
        <v>57272.49</v>
      </c>
      <c r="T156" s="5">
        <v>37232.59</v>
      </c>
      <c r="U156" s="5">
        <v>39953.57</v>
      </c>
      <c r="V156" s="5">
        <v>54095.76</v>
      </c>
      <c r="W156" s="5">
        <f t="shared" si="131"/>
        <v>458172.41</v>
      </c>
      <c r="X156" s="38"/>
    </row>
    <row r="157" spans="1:24" ht="15">
      <c r="A157" s="2">
        <v>930</v>
      </c>
      <c r="B157" s="4" t="s">
        <v>217</v>
      </c>
      <c r="C157" s="4">
        <v>41431110930</v>
      </c>
      <c r="D157" s="2">
        <v>930</v>
      </c>
      <c r="E157" s="3">
        <v>4</v>
      </c>
      <c r="F157" s="3">
        <v>3</v>
      </c>
      <c r="G157" s="3">
        <v>10</v>
      </c>
      <c r="H157" s="3">
        <f t="shared" si="130"/>
        <v>930</v>
      </c>
      <c r="I157" s="3" t="str">
        <f t="shared" si="115"/>
        <v>4-3-10-930</v>
      </c>
      <c r="J157" s="4" t="s">
        <v>218</v>
      </c>
      <c r="K157" s="5">
        <v>1495989.15</v>
      </c>
      <c r="L157" s="5">
        <v>2194667.66</v>
      </c>
      <c r="M157" s="5">
        <v>2007601.81</v>
      </c>
      <c r="N157" s="5">
        <v>1582490.15</v>
      </c>
      <c r="O157" s="5">
        <v>2426890.25</v>
      </c>
      <c r="P157" s="5">
        <v>1664178.02</v>
      </c>
      <c r="Q157" s="5">
        <v>1760416.65</v>
      </c>
      <c r="R157" s="5">
        <v>1827078.74</v>
      </c>
      <c r="S157" s="5">
        <v>2150751.71</v>
      </c>
      <c r="T157" s="5">
        <v>1602027.44</v>
      </c>
      <c r="U157" s="5">
        <v>1892982.01</v>
      </c>
      <c r="V157" s="5">
        <v>2362599.73</v>
      </c>
      <c r="W157" s="5">
        <f t="shared" si="131"/>
        <v>22967673.320000004</v>
      </c>
      <c r="X157" s="38"/>
    </row>
    <row r="158" spans="1:24" ht="15">
      <c r="A158" s="2">
        <v>931</v>
      </c>
      <c r="B158" s="4" t="s">
        <v>219</v>
      </c>
      <c r="C158" s="4">
        <v>41431110931</v>
      </c>
      <c r="D158" s="2">
        <v>931</v>
      </c>
      <c r="E158" s="3">
        <v>4</v>
      </c>
      <c r="F158" s="3">
        <v>3</v>
      </c>
      <c r="G158" s="3">
        <v>10</v>
      </c>
      <c r="H158" s="3">
        <f t="shared" si="130"/>
        <v>931</v>
      </c>
      <c r="I158" s="3" t="str">
        <f t="shared" si="115"/>
        <v>4-3-10-931</v>
      </c>
      <c r="J158" s="4" t="s">
        <v>220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f t="shared" si="131"/>
        <v>0</v>
      </c>
      <c r="X158" s="38"/>
    </row>
    <row r="159" spans="1:24" ht="15">
      <c r="A159" s="2">
        <v>932</v>
      </c>
      <c r="B159" s="4"/>
      <c r="C159" s="4"/>
      <c r="D159" s="2">
        <v>932</v>
      </c>
      <c r="E159" s="3">
        <v>4</v>
      </c>
      <c r="F159" s="3">
        <v>3</v>
      </c>
      <c r="G159" s="3">
        <v>10</v>
      </c>
      <c r="H159" s="3">
        <f t="shared" si="130"/>
        <v>932</v>
      </c>
      <c r="I159" s="3" t="str">
        <f t="shared" si="115"/>
        <v>4-3-10-932</v>
      </c>
      <c r="J159" s="4" t="s">
        <v>221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f t="shared" si="131"/>
        <v>0</v>
      </c>
      <c r="X159" s="38"/>
    </row>
    <row r="160" spans="1:24" ht="15">
      <c r="A160" s="2">
        <v>933</v>
      </c>
      <c r="B160" s="4"/>
      <c r="C160" s="4"/>
      <c r="D160" s="2">
        <v>933</v>
      </c>
      <c r="E160" s="3">
        <v>4</v>
      </c>
      <c r="F160" s="3">
        <v>3</v>
      </c>
      <c r="G160" s="3">
        <v>10</v>
      </c>
      <c r="H160" s="3">
        <f t="shared" si="130"/>
        <v>933</v>
      </c>
      <c r="I160" s="3" t="str">
        <f t="shared" si="115"/>
        <v>4-3-10-933</v>
      </c>
      <c r="J160" s="4" t="s">
        <v>222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f t="shared" si="131"/>
        <v>0</v>
      </c>
      <c r="X160" s="38"/>
    </row>
    <row r="161" spans="1:24" ht="15">
      <c r="A161" s="2">
        <v>934</v>
      </c>
      <c r="B161" s="4" t="s">
        <v>223</v>
      </c>
      <c r="C161" s="4">
        <v>41431110934</v>
      </c>
      <c r="D161" s="2">
        <v>934</v>
      </c>
      <c r="E161" s="3">
        <v>4</v>
      </c>
      <c r="F161" s="3">
        <v>3</v>
      </c>
      <c r="G161" s="3">
        <v>10</v>
      </c>
      <c r="H161" s="3">
        <f t="shared" si="130"/>
        <v>934</v>
      </c>
      <c r="I161" s="3" t="str">
        <f t="shared" si="115"/>
        <v>4-3-10-934</v>
      </c>
      <c r="J161" s="4" t="s">
        <v>224</v>
      </c>
      <c r="K161" s="5">
        <v>334254.25</v>
      </c>
      <c r="L161" s="5">
        <v>399681.1</v>
      </c>
      <c r="M161" s="5">
        <v>409927.03</v>
      </c>
      <c r="N161" s="5">
        <v>292691.72</v>
      </c>
      <c r="O161" s="5">
        <v>362906.96</v>
      </c>
      <c r="P161" s="5">
        <v>421504.6</v>
      </c>
      <c r="Q161" s="5">
        <v>407391.54</v>
      </c>
      <c r="R161" s="5">
        <v>452847.43</v>
      </c>
      <c r="S161" s="5">
        <v>434535.89</v>
      </c>
      <c r="T161" s="5">
        <v>464445.19</v>
      </c>
      <c r="U161" s="5">
        <v>439413.04</v>
      </c>
      <c r="V161" s="5">
        <v>340158.7</v>
      </c>
      <c r="W161" s="5">
        <f t="shared" si="131"/>
        <v>4759757.45</v>
      </c>
      <c r="X161" s="38"/>
    </row>
    <row r="162" spans="1:24" ht="15">
      <c r="A162" s="2">
        <v>935</v>
      </c>
      <c r="B162" s="4" t="s">
        <v>225</v>
      </c>
      <c r="C162" s="4">
        <v>41431110935</v>
      </c>
      <c r="D162" s="2">
        <v>935</v>
      </c>
      <c r="E162" s="3">
        <v>4</v>
      </c>
      <c r="F162" s="3">
        <v>3</v>
      </c>
      <c r="G162" s="3">
        <v>10</v>
      </c>
      <c r="H162" s="3">
        <f t="shared" si="130"/>
        <v>935</v>
      </c>
      <c r="I162" s="3" t="str">
        <f t="shared" si="115"/>
        <v>4-3-10-935</v>
      </c>
      <c r="J162" s="4" t="s">
        <v>226</v>
      </c>
      <c r="K162" s="5">
        <v>37560.31</v>
      </c>
      <c r="L162" s="5">
        <v>44817.88</v>
      </c>
      <c r="M162" s="5">
        <v>45642.67</v>
      </c>
      <c r="N162" s="5">
        <v>28569.93</v>
      </c>
      <c r="O162" s="5">
        <v>29932.8</v>
      </c>
      <c r="P162" s="5">
        <v>31030.52</v>
      </c>
      <c r="Q162" s="5">
        <v>34563.69</v>
      </c>
      <c r="R162" s="5">
        <v>35660.84</v>
      </c>
      <c r="S162" s="5">
        <v>31453.75</v>
      </c>
      <c r="T162" s="5">
        <v>34126.96</v>
      </c>
      <c r="U162" s="5">
        <v>33329.84</v>
      </c>
      <c r="V162" s="5">
        <v>28075.08</v>
      </c>
      <c r="W162" s="5">
        <f t="shared" si="131"/>
        <v>414764.2700000001</v>
      </c>
      <c r="X162" s="38"/>
    </row>
    <row r="163" spans="1:24" ht="15">
      <c r="A163" s="2">
        <v>936</v>
      </c>
      <c r="B163" s="4" t="s">
        <v>227</v>
      </c>
      <c r="C163" s="4">
        <v>41431110936</v>
      </c>
      <c r="D163" s="2">
        <v>936</v>
      </c>
      <c r="E163" s="3">
        <v>4</v>
      </c>
      <c r="F163" s="3">
        <v>3</v>
      </c>
      <c r="G163" s="3">
        <v>10</v>
      </c>
      <c r="H163" s="3">
        <f t="shared" si="130"/>
        <v>936</v>
      </c>
      <c r="I163" s="3" t="str">
        <f t="shared" si="115"/>
        <v>4-3-10-936</v>
      </c>
      <c r="J163" s="4" t="s">
        <v>228</v>
      </c>
      <c r="K163" s="5">
        <v>302670.28</v>
      </c>
      <c r="L163" s="5">
        <v>308068.97</v>
      </c>
      <c r="M163" s="5">
        <v>337828.9</v>
      </c>
      <c r="N163" s="5">
        <v>246658.44</v>
      </c>
      <c r="O163" s="5">
        <v>360074.62</v>
      </c>
      <c r="P163" s="5">
        <v>406038.84</v>
      </c>
      <c r="Q163" s="5">
        <v>333423.75</v>
      </c>
      <c r="R163" s="5">
        <v>385712.34</v>
      </c>
      <c r="S163" s="5">
        <v>356632.86</v>
      </c>
      <c r="T163" s="5">
        <v>333468.47</v>
      </c>
      <c r="U163" s="5">
        <v>319325.38</v>
      </c>
      <c r="V163" s="5">
        <v>443048.27</v>
      </c>
      <c r="W163" s="5">
        <f t="shared" si="131"/>
        <v>4132951.1199999996</v>
      </c>
      <c r="X163" s="38"/>
    </row>
    <row r="164" spans="1:24" ht="15">
      <c r="A164" s="2">
        <v>937</v>
      </c>
      <c r="B164" s="4" t="s">
        <v>229</v>
      </c>
      <c r="C164" s="4">
        <v>41431110937</v>
      </c>
      <c r="D164" s="2">
        <v>937</v>
      </c>
      <c r="E164" s="3">
        <v>4</v>
      </c>
      <c r="F164" s="3">
        <v>3</v>
      </c>
      <c r="G164" s="3">
        <v>10</v>
      </c>
      <c r="H164" s="3">
        <f t="shared" si="130"/>
        <v>937</v>
      </c>
      <c r="I164" s="3" t="str">
        <f t="shared" si="115"/>
        <v>4-3-10-937</v>
      </c>
      <c r="J164" s="4" t="s">
        <v>230</v>
      </c>
      <c r="K164" s="5">
        <v>20869.08</v>
      </c>
      <c r="L164" s="5">
        <v>36594.54</v>
      </c>
      <c r="M164" s="5">
        <v>29408.33</v>
      </c>
      <c r="N164" s="5">
        <v>23125.56</v>
      </c>
      <c r="O164" s="5">
        <v>30687.56</v>
      </c>
      <c r="P164" s="5">
        <v>33620.23</v>
      </c>
      <c r="Q164" s="5">
        <v>36800.4</v>
      </c>
      <c r="R164" s="5">
        <v>34712.96</v>
      </c>
      <c r="S164" s="5">
        <v>40160.19</v>
      </c>
      <c r="T164" s="5">
        <v>39585.88</v>
      </c>
      <c r="U164" s="5">
        <v>37973.87</v>
      </c>
      <c r="V164" s="5">
        <v>29411.06</v>
      </c>
      <c r="W164" s="5">
        <f t="shared" si="131"/>
        <v>392949.66</v>
      </c>
      <c r="X164" s="38"/>
    </row>
    <row r="165" spans="1:24" ht="15">
      <c r="A165" s="2">
        <v>938</v>
      </c>
      <c r="B165" s="4"/>
      <c r="C165" s="4"/>
      <c r="D165" s="2">
        <v>938</v>
      </c>
      <c r="E165" s="3">
        <v>4</v>
      </c>
      <c r="F165" s="3">
        <v>3</v>
      </c>
      <c r="G165" s="3">
        <v>10</v>
      </c>
      <c r="H165" s="3">
        <f t="shared" si="130"/>
        <v>938</v>
      </c>
      <c r="I165" s="3" t="str">
        <f t="shared" si="115"/>
        <v>4-3-10-938</v>
      </c>
      <c r="J165" s="4" t="s">
        <v>231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f t="shared" si="131"/>
        <v>0</v>
      </c>
      <c r="X165" s="38"/>
    </row>
    <row r="166" spans="1:24" ht="15">
      <c r="A166" s="2">
        <v>939</v>
      </c>
      <c r="B166" s="4" t="s">
        <v>232</v>
      </c>
      <c r="C166" s="4">
        <v>41431110939</v>
      </c>
      <c r="D166" s="2">
        <v>939</v>
      </c>
      <c r="E166" s="3">
        <v>4</v>
      </c>
      <c r="F166" s="3">
        <v>3</v>
      </c>
      <c r="G166" s="3">
        <v>10</v>
      </c>
      <c r="H166" s="3">
        <f t="shared" si="130"/>
        <v>939</v>
      </c>
      <c r="I166" s="3" t="str">
        <f t="shared" si="115"/>
        <v>4-3-10-939</v>
      </c>
      <c r="J166" s="4" t="s">
        <v>233</v>
      </c>
      <c r="K166" s="5">
        <v>56566.4</v>
      </c>
      <c r="L166" s="5">
        <v>53009.1</v>
      </c>
      <c r="M166" s="5">
        <v>79485.57</v>
      </c>
      <c r="N166" s="5">
        <v>48730.79</v>
      </c>
      <c r="O166" s="5">
        <v>62719.5</v>
      </c>
      <c r="P166" s="5">
        <v>70038.52</v>
      </c>
      <c r="Q166" s="5">
        <v>83338.29</v>
      </c>
      <c r="R166" s="5">
        <v>73761.96</v>
      </c>
      <c r="S166" s="5">
        <v>43857</v>
      </c>
      <c r="T166" s="5">
        <v>68930.16</v>
      </c>
      <c r="U166" s="5">
        <v>56581.09</v>
      </c>
      <c r="V166" s="5">
        <v>47981.62</v>
      </c>
      <c r="W166" s="5">
        <f t="shared" si="131"/>
        <v>745000</v>
      </c>
      <c r="X166" s="38"/>
    </row>
    <row r="167" spans="1:24" ht="15">
      <c r="A167" s="2">
        <v>940</v>
      </c>
      <c r="B167" s="4" t="s">
        <v>234</v>
      </c>
      <c r="C167" s="4">
        <v>41431110940</v>
      </c>
      <c r="D167" s="2">
        <v>940</v>
      </c>
      <c r="E167" s="3">
        <v>4</v>
      </c>
      <c r="F167" s="3">
        <v>3</v>
      </c>
      <c r="G167" s="3">
        <v>10</v>
      </c>
      <c r="H167" s="3">
        <f t="shared" si="130"/>
        <v>940</v>
      </c>
      <c r="I167" s="3" t="str">
        <f t="shared" si="115"/>
        <v>4-3-10-940</v>
      </c>
      <c r="J167" s="4" t="s">
        <v>235</v>
      </c>
      <c r="K167" s="5">
        <v>2208</v>
      </c>
      <c r="L167" s="5">
        <v>2466.68</v>
      </c>
      <c r="M167" s="5">
        <v>1991.91</v>
      </c>
      <c r="N167" s="5">
        <v>2260.3</v>
      </c>
      <c r="O167" s="5">
        <v>2682.8</v>
      </c>
      <c r="P167" s="5">
        <v>2323.5</v>
      </c>
      <c r="Q167" s="5">
        <v>2207.63</v>
      </c>
      <c r="R167" s="5">
        <v>2076.88</v>
      </c>
      <c r="S167" s="5">
        <v>3476.83</v>
      </c>
      <c r="T167" s="5">
        <v>2088.93</v>
      </c>
      <c r="U167" s="5">
        <v>2049.54</v>
      </c>
      <c r="V167" s="5">
        <v>1967</v>
      </c>
      <c r="W167" s="5">
        <f t="shared" si="131"/>
        <v>27800</v>
      </c>
      <c r="X167" s="38"/>
    </row>
    <row r="168" spans="1:24" ht="15">
      <c r="A168" s="2">
        <v>944</v>
      </c>
      <c r="B168" s="4" t="s">
        <v>236</v>
      </c>
      <c r="C168" s="4">
        <v>41431110944</v>
      </c>
      <c r="D168" s="2">
        <v>944</v>
      </c>
      <c r="E168" s="3">
        <v>4</v>
      </c>
      <c r="F168" s="3">
        <v>3</v>
      </c>
      <c r="G168" s="3">
        <v>10</v>
      </c>
      <c r="H168" s="3">
        <f t="shared" si="130"/>
        <v>944</v>
      </c>
      <c r="I168" s="3" t="str">
        <f t="shared" si="115"/>
        <v>4-3-10-944</v>
      </c>
      <c r="J168" s="4" t="s">
        <v>237</v>
      </c>
      <c r="K168" s="5">
        <v>9913.74</v>
      </c>
      <c r="L168" s="5">
        <v>14167.13</v>
      </c>
      <c r="M168" s="5">
        <v>12434.53</v>
      </c>
      <c r="N168" s="5">
        <v>7828.54</v>
      </c>
      <c r="O168" s="5">
        <v>8434.61</v>
      </c>
      <c r="P168" s="5">
        <v>12912.96</v>
      </c>
      <c r="Q168" s="5">
        <v>14220.74</v>
      </c>
      <c r="R168" s="5">
        <v>12107.89</v>
      </c>
      <c r="S168" s="5">
        <v>13232.75</v>
      </c>
      <c r="T168" s="5">
        <v>14987.55</v>
      </c>
      <c r="U168" s="5">
        <v>11714.72</v>
      </c>
      <c r="V168" s="5">
        <v>7421.1</v>
      </c>
      <c r="W168" s="5">
        <f t="shared" si="131"/>
        <v>139376.26</v>
      </c>
      <c r="X168" s="38"/>
    </row>
    <row r="169" spans="1:24" ht="15">
      <c r="A169" s="2">
        <v>949</v>
      </c>
      <c r="B169" s="4" t="s">
        <v>238</v>
      </c>
      <c r="C169" s="4">
        <v>41431110949</v>
      </c>
      <c r="D169" s="2">
        <v>949</v>
      </c>
      <c r="E169" s="3">
        <v>4</v>
      </c>
      <c r="F169" s="3">
        <v>3</v>
      </c>
      <c r="G169" s="3">
        <v>10</v>
      </c>
      <c r="H169" s="3">
        <f t="shared" si="130"/>
        <v>949</v>
      </c>
      <c r="I169" s="3" t="str">
        <f t="shared" si="115"/>
        <v>4-3-10-949</v>
      </c>
      <c r="J169" s="4" t="s">
        <v>239</v>
      </c>
      <c r="K169" s="5">
        <v>674539.79</v>
      </c>
      <c r="L169" s="5">
        <v>845700.45</v>
      </c>
      <c r="M169" s="5">
        <v>774279.21</v>
      </c>
      <c r="N169" s="5">
        <v>304665.84</v>
      </c>
      <c r="O169" s="5">
        <v>889354.19</v>
      </c>
      <c r="P169" s="5">
        <v>1122563.34</v>
      </c>
      <c r="Q169" s="5">
        <v>978902.54</v>
      </c>
      <c r="R169" s="5">
        <v>574818.99</v>
      </c>
      <c r="S169" s="5">
        <v>1092492.86</v>
      </c>
      <c r="T169" s="5">
        <v>840238.61</v>
      </c>
      <c r="U169" s="5">
        <v>821039.09</v>
      </c>
      <c r="V169" s="5">
        <v>892820.2</v>
      </c>
      <c r="W169" s="5">
        <f t="shared" si="131"/>
        <v>9811415.110000001</v>
      </c>
      <c r="X169" s="38"/>
    </row>
    <row r="170" spans="1:24" ht="15">
      <c r="A170" s="2">
        <v>1004</v>
      </c>
      <c r="B170" s="4" t="s">
        <v>240</v>
      </c>
      <c r="C170" s="4">
        <v>41431111004</v>
      </c>
      <c r="D170" s="2">
        <v>1004</v>
      </c>
      <c r="E170" s="3">
        <v>4</v>
      </c>
      <c r="F170" s="3">
        <v>3</v>
      </c>
      <c r="G170" s="3">
        <v>10</v>
      </c>
      <c r="H170" s="3">
        <f t="shared" si="130"/>
        <v>1004</v>
      </c>
      <c r="I170" s="3" t="str">
        <f t="shared" si="115"/>
        <v>4-3-10-1004</v>
      </c>
      <c r="J170" s="4" t="s">
        <v>241</v>
      </c>
      <c r="K170" s="5">
        <v>7482.71</v>
      </c>
      <c r="L170" s="5">
        <v>17625.89</v>
      </c>
      <c r="M170" s="5">
        <v>16879.35</v>
      </c>
      <c r="N170" s="5">
        <v>14289.19</v>
      </c>
      <c r="O170" s="5">
        <v>10651.87</v>
      </c>
      <c r="P170" s="5">
        <v>19848.64</v>
      </c>
      <c r="Q170" s="5">
        <v>14757.3</v>
      </c>
      <c r="R170" s="5">
        <v>20939.56</v>
      </c>
      <c r="S170" s="5">
        <v>15179.04</v>
      </c>
      <c r="T170" s="5">
        <v>17495.54</v>
      </c>
      <c r="U170" s="5">
        <v>14617.74</v>
      </c>
      <c r="V170" s="5">
        <v>11633.71</v>
      </c>
      <c r="W170" s="5">
        <f t="shared" si="131"/>
        <v>181400.53999999998</v>
      </c>
      <c r="X170" s="38"/>
    </row>
    <row r="171" spans="1:24" ht="15">
      <c r="A171" s="2">
        <v>1019</v>
      </c>
      <c r="B171" s="4"/>
      <c r="C171" s="4"/>
      <c r="D171" s="2">
        <v>1019</v>
      </c>
      <c r="E171" s="3">
        <v>4</v>
      </c>
      <c r="F171" s="3">
        <v>3</v>
      </c>
      <c r="G171" s="3">
        <v>10</v>
      </c>
      <c r="H171" s="3">
        <f t="shared" si="130"/>
        <v>1019</v>
      </c>
      <c r="I171" s="3" t="str">
        <f t="shared" si="115"/>
        <v>4-3-10-1019</v>
      </c>
      <c r="J171" s="4" t="s">
        <v>242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f t="shared" si="131"/>
        <v>0</v>
      </c>
      <c r="X171" s="38"/>
    </row>
    <row r="172" spans="1:24" ht="15">
      <c r="A172" s="2">
        <v>1021</v>
      </c>
      <c r="B172" s="4" t="s">
        <v>243</v>
      </c>
      <c r="C172" s="4">
        <v>41431111021</v>
      </c>
      <c r="D172" s="2">
        <v>1021</v>
      </c>
      <c r="E172" s="3">
        <v>4</v>
      </c>
      <c r="F172" s="3">
        <v>3</v>
      </c>
      <c r="G172" s="3">
        <v>10</v>
      </c>
      <c r="H172" s="3">
        <f t="shared" si="130"/>
        <v>1021</v>
      </c>
      <c r="I172" s="3" t="str">
        <f t="shared" si="115"/>
        <v>4-3-10-1021</v>
      </c>
      <c r="J172" s="4" t="s">
        <v>244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1187.5</v>
      </c>
      <c r="Q172" s="5">
        <v>0</v>
      </c>
      <c r="R172" s="5">
        <v>0</v>
      </c>
      <c r="S172" s="5">
        <v>5937.5</v>
      </c>
      <c r="T172" s="5">
        <v>9500</v>
      </c>
      <c r="U172" s="5">
        <v>3562.5</v>
      </c>
      <c r="V172" s="5">
        <v>2375</v>
      </c>
      <c r="W172" s="5">
        <f t="shared" si="131"/>
        <v>22562.5</v>
      </c>
      <c r="X172" s="38"/>
    </row>
    <row r="173" spans="1:24" ht="15">
      <c r="A173" s="6"/>
      <c r="B173" s="44"/>
      <c r="C173" s="44"/>
      <c r="D173" s="6"/>
      <c r="E173" s="45">
        <v>4</v>
      </c>
      <c r="F173" s="45">
        <v>3</v>
      </c>
      <c r="G173" s="45">
        <v>11</v>
      </c>
      <c r="H173" s="45">
        <v>0</v>
      </c>
      <c r="I173" s="45" t="str">
        <f t="shared" si="115"/>
        <v>4-3-11-0</v>
      </c>
      <c r="J173" s="44" t="s">
        <v>245</v>
      </c>
      <c r="K173" s="46">
        <f aca="true" t="shared" si="132" ref="K173:V173">SUM(K174:K176)</f>
        <v>3128114.9</v>
      </c>
      <c r="L173" s="46">
        <f t="shared" si="132"/>
        <v>1051583.13</v>
      </c>
      <c r="M173" s="46">
        <f t="shared" si="132"/>
        <v>545057.71</v>
      </c>
      <c r="N173" s="46">
        <f t="shared" si="132"/>
        <v>408194.68</v>
      </c>
      <c r="O173" s="46">
        <f t="shared" si="132"/>
        <v>490356.27</v>
      </c>
      <c r="P173" s="46">
        <f t="shared" si="132"/>
        <v>826806.05</v>
      </c>
      <c r="Q173" s="46">
        <f t="shared" si="132"/>
        <v>417759.42000000004</v>
      </c>
      <c r="R173" s="46">
        <f t="shared" si="132"/>
        <v>442095.69999999995</v>
      </c>
      <c r="S173" s="46">
        <f t="shared" si="132"/>
        <v>578553.77</v>
      </c>
      <c r="T173" s="46">
        <f t="shared" si="132"/>
        <v>729211.07</v>
      </c>
      <c r="U173" s="46">
        <f t="shared" si="132"/>
        <v>573562.01</v>
      </c>
      <c r="V173" s="46">
        <f t="shared" si="132"/>
        <v>485091.67999999993</v>
      </c>
      <c r="W173" s="46">
        <f aca="true" t="shared" si="133" ref="W173">SUM(W174:W176)</f>
        <v>9676386.389999999</v>
      </c>
      <c r="X173" s="38"/>
    </row>
    <row r="174" spans="1:24" ht="15">
      <c r="A174" s="2">
        <v>941</v>
      </c>
      <c r="B174" s="4" t="s">
        <v>246</v>
      </c>
      <c r="C174" s="4">
        <v>41431120941</v>
      </c>
      <c r="D174" s="2">
        <v>941</v>
      </c>
      <c r="E174" s="3">
        <v>4</v>
      </c>
      <c r="F174" s="3">
        <v>3</v>
      </c>
      <c r="G174" s="3">
        <v>11</v>
      </c>
      <c r="H174" s="3">
        <f aca="true" t="shared" si="134" ref="H174:H176">+D174</f>
        <v>941</v>
      </c>
      <c r="I174" s="3" t="str">
        <f t="shared" si="115"/>
        <v>4-3-11-941</v>
      </c>
      <c r="J174" s="4" t="s">
        <v>247</v>
      </c>
      <c r="K174" s="5">
        <v>2825104.96</v>
      </c>
      <c r="L174" s="5">
        <v>722010.98</v>
      </c>
      <c r="M174" s="5">
        <v>235903.07</v>
      </c>
      <c r="N174" s="5">
        <v>205047.47</v>
      </c>
      <c r="O174" s="5">
        <v>199556.68</v>
      </c>
      <c r="P174" s="5">
        <v>539128.21</v>
      </c>
      <c r="Q174" s="5">
        <v>172553.39</v>
      </c>
      <c r="R174" s="5">
        <v>186957.05</v>
      </c>
      <c r="S174" s="5">
        <v>251496.99</v>
      </c>
      <c r="T174" s="5">
        <v>406324.85</v>
      </c>
      <c r="U174" s="5">
        <v>261581.88</v>
      </c>
      <c r="V174" s="5">
        <v>314334.47</v>
      </c>
      <c r="W174" s="5">
        <f aca="true" t="shared" si="135" ref="W174:W176">SUM(K174:V174)</f>
        <v>6319999.999999999</v>
      </c>
      <c r="X174" s="49"/>
    </row>
    <row r="175" spans="1:24" ht="15">
      <c r="A175" s="2">
        <v>942</v>
      </c>
      <c r="B175" s="4"/>
      <c r="C175" s="4"/>
      <c r="D175" s="2">
        <v>942</v>
      </c>
      <c r="E175" s="3">
        <v>4</v>
      </c>
      <c r="F175" s="3">
        <v>3</v>
      </c>
      <c r="G175" s="3">
        <v>11</v>
      </c>
      <c r="H175" s="3">
        <f t="shared" si="134"/>
        <v>942</v>
      </c>
      <c r="I175" s="3" t="str">
        <f t="shared" si="115"/>
        <v>4-3-11-942</v>
      </c>
      <c r="J175" s="4" t="s">
        <v>248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f t="shared" si="135"/>
        <v>0</v>
      </c>
      <c r="X175" s="38"/>
    </row>
    <row r="176" spans="1:24" ht="15">
      <c r="A176" s="2">
        <v>943</v>
      </c>
      <c r="B176" s="4" t="s">
        <v>249</v>
      </c>
      <c r="C176" s="4">
        <v>41431120943</v>
      </c>
      <c r="D176" s="2">
        <v>943</v>
      </c>
      <c r="E176" s="3">
        <v>4</v>
      </c>
      <c r="F176" s="3">
        <v>3</v>
      </c>
      <c r="G176" s="3">
        <v>11</v>
      </c>
      <c r="H176" s="3">
        <f t="shared" si="134"/>
        <v>943</v>
      </c>
      <c r="I176" s="3" t="str">
        <f t="shared" si="115"/>
        <v>4-3-11-943</v>
      </c>
      <c r="J176" s="4" t="s">
        <v>250</v>
      </c>
      <c r="K176" s="5">
        <v>303009.94</v>
      </c>
      <c r="L176" s="5">
        <v>329572.15</v>
      </c>
      <c r="M176" s="5">
        <v>309154.64</v>
      </c>
      <c r="N176" s="5">
        <v>203147.21</v>
      </c>
      <c r="O176" s="5">
        <v>290799.59</v>
      </c>
      <c r="P176" s="5">
        <v>287677.84</v>
      </c>
      <c r="Q176" s="5">
        <v>245206.03</v>
      </c>
      <c r="R176" s="5">
        <v>255138.65</v>
      </c>
      <c r="S176" s="5">
        <v>327056.78</v>
      </c>
      <c r="T176" s="5">
        <v>322886.22</v>
      </c>
      <c r="U176" s="5">
        <v>311980.13</v>
      </c>
      <c r="V176" s="5">
        <v>170757.21</v>
      </c>
      <c r="W176" s="5">
        <f t="shared" si="135"/>
        <v>3356386.3899999997</v>
      </c>
      <c r="X176" s="38"/>
    </row>
    <row r="177" spans="1:24" ht="15">
      <c r="A177" s="6"/>
      <c r="B177" s="44"/>
      <c r="C177" s="44"/>
      <c r="D177" s="6"/>
      <c r="E177" s="45">
        <v>4</v>
      </c>
      <c r="F177" s="45">
        <v>3</v>
      </c>
      <c r="G177" s="45">
        <v>12</v>
      </c>
      <c r="H177" s="45">
        <v>0</v>
      </c>
      <c r="I177" s="45" t="str">
        <f t="shared" si="115"/>
        <v>4-3-12-0</v>
      </c>
      <c r="J177" s="44" t="s">
        <v>251</v>
      </c>
      <c r="K177" s="46">
        <f aca="true" t="shared" si="136" ref="K177:V177">SUM(K178:K181)</f>
        <v>639324.26</v>
      </c>
      <c r="L177" s="46">
        <f t="shared" si="136"/>
        <v>433385.78</v>
      </c>
      <c r="M177" s="46">
        <f t="shared" si="136"/>
        <v>482603.68</v>
      </c>
      <c r="N177" s="46">
        <f t="shared" si="136"/>
        <v>238863.44</v>
      </c>
      <c r="O177" s="46">
        <f t="shared" si="136"/>
        <v>459968.45999999996</v>
      </c>
      <c r="P177" s="46">
        <f t="shared" si="136"/>
        <v>350677.75</v>
      </c>
      <c r="Q177" s="46">
        <f t="shared" si="136"/>
        <v>290605.63</v>
      </c>
      <c r="R177" s="46">
        <f t="shared" si="136"/>
        <v>275605.23</v>
      </c>
      <c r="S177" s="46">
        <f t="shared" si="136"/>
        <v>394569.5</v>
      </c>
      <c r="T177" s="46">
        <f t="shared" si="136"/>
        <v>315357.75</v>
      </c>
      <c r="U177" s="46">
        <f t="shared" si="136"/>
        <v>254469.27</v>
      </c>
      <c r="V177" s="46">
        <f t="shared" si="136"/>
        <v>386300.32999999996</v>
      </c>
      <c r="W177" s="46">
        <f aca="true" t="shared" si="137" ref="W177">SUM(W178:W181)</f>
        <v>4521731.08</v>
      </c>
      <c r="X177" s="38"/>
    </row>
    <row r="178" spans="1:24" ht="15">
      <c r="A178" s="2">
        <v>945</v>
      </c>
      <c r="B178" s="4" t="s">
        <v>252</v>
      </c>
      <c r="C178" s="4">
        <v>41431130945</v>
      </c>
      <c r="D178" s="2">
        <v>945</v>
      </c>
      <c r="E178" s="3">
        <v>4</v>
      </c>
      <c r="F178" s="3">
        <v>3</v>
      </c>
      <c r="G178" s="3">
        <v>12</v>
      </c>
      <c r="H178" s="3">
        <f aca="true" t="shared" si="138" ref="H178:H181">+D178</f>
        <v>945</v>
      </c>
      <c r="I178" s="3" t="str">
        <f t="shared" si="115"/>
        <v>4-3-12-945</v>
      </c>
      <c r="J178" s="4" t="s">
        <v>253</v>
      </c>
      <c r="K178" s="5">
        <v>41911.89</v>
      </c>
      <c r="L178" s="5">
        <v>45811.49</v>
      </c>
      <c r="M178" s="5">
        <v>63518.51</v>
      </c>
      <c r="N178" s="5">
        <v>29086.3</v>
      </c>
      <c r="O178" s="5">
        <v>66846.51</v>
      </c>
      <c r="P178" s="5">
        <v>46783.82</v>
      </c>
      <c r="Q178" s="5">
        <v>61582</v>
      </c>
      <c r="R178" s="5">
        <v>53242.03</v>
      </c>
      <c r="S178" s="5">
        <v>74741.22</v>
      </c>
      <c r="T178" s="5">
        <v>49815.17</v>
      </c>
      <c r="U178" s="5">
        <v>47210.24</v>
      </c>
      <c r="V178" s="5">
        <v>45358.15</v>
      </c>
      <c r="W178" s="5">
        <f aca="true" t="shared" si="139" ref="W178:W181">SUM(K178:V178)</f>
        <v>625907.3300000001</v>
      </c>
      <c r="X178" s="38"/>
    </row>
    <row r="179" spans="1:24" ht="15">
      <c r="A179" s="2">
        <v>946</v>
      </c>
      <c r="B179" s="4" t="s">
        <v>254</v>
      </c>
      <c r="C179" s="4">
        <v>41431130946</v>
      </c>
      <c r="D179" s="2">
        <v>946</v>
      </c>
      <c r="E179" s="3">
        <v>4</v>
      </c>
      <c r="F179" s="3">
        <v>3</v>
      </c>
      <c r="G179" s="3">
        <v>12</v>
      </c>
      <c r="H179" s="3">
        <f t="shared" si="138"/>
        <v>946</v>
      </c>
      <c r="I179" s="3" t="str">
        <f t="shared" si="115"/>
        <v>4-3-12-946</v>
      </c>
      <c r="J179" s="4" t="s">
        <v>255</v>
      </c>
      <c r="K179" s="5">
        <v>205455.56</v>
      </c>
      <c r="L179" s="5">
        <v>71423.63</v>
      </c>
      <c r="M179" s="5">
        <v>112922.6</v>
      </c>
      <c r="N179" s="5">
        <v>30531.96</v>
      </c>
      <c r="O179" s="5">
        <v>139242.17</v>
      </c>
      <c r="P179" s="5">
        <v>4550.35</v>
      </c>
      <c r="Q179" s="5">
        <v>32694.41</v>
      </c>
      <c r="R179" s="5">
        <v>34992.64</v>
      </c>
      <c r="S179" s="5">
        <v>106847.01</v>
      </c>
      <c r="T179" s="5">
        <v>40133.53</v>
      </c>
      <c r="U179" s="5">
        <v>12619.95</v>
      </c>
      <c r="V179" s="5">
        <v>64617.91</v>
      </c>
      <c r="W179" s="5">
        <f t="shared" si="139"/>
        <v>856031.7200000001</v>
      </c>
      <c r="X179" s="38"/>
    </row>
    <row r="180" spans="1:24" ht="15">
      <c r="A180" s="2">
        <v>947</v>
      </c>
      <c r="B180" s="4" t="s">
        <v>256</v>
      </c>
      <c r="C180" s="4">
        <v>41431130947</v>
      </c>
      <c r="D180" s="2">
        <v>947</v>
      </c>
      <c r="E180" s="3">
        <v>4</v>
      </c>
      <c r="F180" s="3">
        <v>3</v>
      </c>
      <c r="G180" s="3">
        <v>12</v>
      </c>
      <c r="H180" s="3">
        <f t="shared" si="138"/>
        <v>947</v>
      </c>
      <c r="I180" s="3" t="str">
        <f t="shared" si="115"/>
        <v>4-3-12-947</v>
      </c>
      <c r="J180" s="4" t="s">
        <v>257</v>
      </c>
      <c r="K180" s="5">
        <v>49670.54</v>
      </c>
      <c r="L180" s="5">
        <v>17584.4</v>
      </c>
      <c r="M180" s="5">
        <v>6078.41</v>
      </c>
      <c r="N180" s="5">
        <v>1378.27</v>
      </c>
      <c r="O180" s="5">
        <v>4578.96</v>
      </c>
      <c r="P180" s="5">
        <v>34383.06</v>
      </c>
      <c r="Q180" s="5">
        <v>2229.82</v>
      </c>
      <c r="R180" s="5">
        <v>1347.35</v>
      </c>
      <c r="S180" s="5">
        <v>2579.64</v>
      </c>
      <c r="T180" s="5">
        <v>3241.16</v>
      </c>
      <c r="U180" s="5">
        <v>2708.27</v>
      </c>
      <c r="V180" s="5">
        <v>14473.97</v>
      </c>
      <c r="W180" s="5">
        <f t="shared" si="139"/>
        <v>140253.85000000003</v>
      </c>
      <c r="X180" s="38"/>
    </row>
    <row r="181" spans="1:24" ht="15">
      <c r="A181" s="2">
        <v>948</v>
      </c>
      <c r="B181" s="4" t="s">
        <v>258</v>
      </c>
      <c r="C181" s="4">
        <v>41431130948</v>
      </c>
      <c r="D181" s="2">
        <v>948</v>
      </c>
      <c r="E181" s="3">
        <v>4</v>
      </c>
      <c r="F181" s="3">
        <v>3</v>
      </c>
      <c r="G181" s="3">
        <v>12</v>
      </c>
      <c r="H181" s="3">
        <f t="shared" si="138"/>
        <v>948</v>
      </c>
      <c r="I181" s="3" t="str">
        <f t="shared" si="115"/>
        <v>4-3-12-948</v>
      </c>
      <c r="J181" s="4" t="s">
        <v>259</v>
      </c>
      <c r="K181" s="5">
        <v>342286.27</v>
      </c>
      <c r="L181" s="5">
        <v>298566.26</v>
      </c>
      <c r="M181" s="5">
        <v>300084.16</v>
      </c>
      <c r="N181" s="5">
        <v>177866.91</v>
      </c>
      <c r="O181" s="5">
        <v>249300.82</v>
      </c>
      <c r="P181" s="5">
        <v>264960.52</v>
      </c>
      <c r="Q181" s="5">
        <v>194099.4</v>
      </c>
      <c r="R181" s="5">
        <v>186023.21</v>
      </c>
      <c r="S181" s="5">
        <v>210401.63</v>
      </c>
      <c r="T181" s="5">
        <v>222167.89</v>
      </c>
      <c r="U181" s="5">
        <v>191930.81</v>
      </c>
      <c r="V181" s="5">
        <v>261850.3</v>
      </c>
      <c r="W181" s="5">
        <f t="shared" si="139"/>
        <v>2899538.1799999997</v>
      </c>
      <c r="X181" s="38"/>
    </row>
    <row r="182" spans="1:24" ht="15">
      <c r="A182" s="6"/>
      <c r="B182" s="44"/>
      <c r="C182" s="44"/>
      <c r="D182" s="6"/>
      <c r="E182" s="45">
        <v>4</v>
      </c>
      <c r="F182" s="45">
        <v>3</v>
      </c>
      <c r="G182" s="45">
        <v>13</v>
      </c>
      <c r="H182" s="45">
        <v>0</v>
      </c>
      <c r="I182" s="45" t="str">
        <f t="shared" si="115"/>
        <v>4-3-13-0</v>
      </c>
      <c r="J182" s="44" t="s">
        <v>260</v>
      </c>
      <c r="K182" s="46">
        <f aca="true" t="shared" si="140" ref="K182:V182">SUM(K183:K190)</f>
        <v>545349.9</v>
      </c>
      <c r="L182" s="46">
        <f t="shared" si="140"/>
        <v>395215.01999999996</v>
      </c>
      <c r="M182" s="46">
        <f t="shared" si="140"/>
        <v>435552.76</v>
      </c>
      <c r="N182" s="46">
        <f t="shared" si="140"/>
        <v>493924.68</v>
      </c>
      <c r="O182" s="46">
        <f t="shared" si="140"/>
        <v>734347.45</v>
      </c>
      <c r="P182" s="46">
        <f t="shared" si="140"/>
        <v>524052.16</v>
      </c>
      <c r="Q182" s="46">
        <f t="shared" si="140"/>
        <v>652955.26</v>
      </c>
      <c r="R182" s="46">
        <f t="shared" si="140"/>
        <v>698847.43</v>
      </c>
      <c r="S182" s="46">
        <f t="shared" si="140"/>
        <v>623212.74</v>
      </c>
      <c r="T182" s="46">
        <f t="shared" si="140"/>
        <v>891126.9400000001</v>
      </c>
      <c r="U182" s="46">
        <f t="shared" si="140"/>
        <v>725991.41</v>
      </c>
      <c r="V182" s="46">
        <f t="shared" si="140"/>
        <v>586232.2999999999</v>
      </c>
      <c r="W182" s="46">
        <f aca="true" t="shared" si="141" ref="W182">SUM(W183:W190)</f>
        <v>7306808.05</v>
      </c>
      <c r="X182" s="38"/>
    </row>
    <row r="183" spans="1:24" ht="15">
      <c r="A183" s="2">
        <v>950</v>
      </c>
      <c r="B183" s="4" t="s">
        <v>261</v>
      </c>
      <c r="C183" s="4">
        <v>41431140950</v>
      </c>
      <c r="D183" s="2">
        <v>950</v>
      </c>
      <c r="E183" s="3">
        <v>4</v>
      </c>
      <c r="F183" s="3">
        <v>3</v>
      </c>
      <c r="G183" s="3">
        <v>13</v>
      </c>
      <c r="H183" s="3">
        <f aca="true" t="shared" si="142" ref="H183:H190">+D183</f>
        <v>950</v>
      </c>
      <c r="I183" s="3" t="str">
        <f t="shared" si="115"/>
        <v>4-3-13-950</v>
      </c>
      <c r="J183" s="4" t="s">
        <v>262</v>
      </c>
      <c r="K183" s="5">
        <v>505136.64</v>
      </c>
      <c r="L183" s="5">
        <v>351650.66</v>
      </c>
      <c r="M183" s="5">
        <v>395339.5</v>
      </c>
      <c r="N183" s="5">
        <v>453711.42</v>
      </c>
      <c r="O183" s="5">
        <v>690783.09</v>
      </c>
      <c r="P183" s="5">
        <v>480487.8</v>
      </c>
      <c r="Q183" s="5">
        <v>609390.9</v>
      </c>
      <c r="R183" s="5">
        <v>658634.17</v>
      </c>
      <c r="S183" s="5">
        <v>582999.48</v>
      </c>
      <c r="T183" s="5">
        <v>850913.68</v>
      </c>
      <c r="U183" s="5">
        <v>682427.05</v>
      </c>
      <c r="V183" s="5">
        <v>542667.94</v>
      </c>
      <c r="W183" s="5">
        <f aca="true" t="shared" si="143" ref="W183:W190">SUM(K183:V183)</f>
        <v>6804142.33</v>
      </c>
      <c r="X183" s="38"/>
    </row>
    <row r="184" spans="1:24" ht="15">
      <c r="A184" s="2">
        <v>951</v>
      </c>
      <c r="B184" s="4"/>
      <c r="C184" s="4"/>
      <c r="D184" s="2">
        <v>951</v>
      </c>
      <c r="E184" s="3">
        <v>4</v>
      </c>
      <c r="F184" s="3">
        <v>3</v>
      </c>
      <c r="G184" s="3">
        <v>13</v>
      </c>
      <c r="H184" s="3">
        <f t="shared" si="142"/>
        <v>951</v>
      </c>
      <c r="I184" s="3" t="str">
        <f t="shared" si="115"/>
        <v>4-3-13-951</v>
      </c>
      <c r="J184" s="4" t="s">
        <v>263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f t="shared" si="143"/>
        <v>0</v>
      </c>
      <c r="X184" s="38"/>
    </row>
    <row r="185" spans="1:24" ht="15">
      <c r="A185" s="2">
        <v>952</v>
      </c>
      <c r="B185" s="4" t="s">
        <v>264</v>
      </c>
      <c r="C185" s="4">
        <v>41431140952</v>
      </c>
      <c r="D185" s="2">
        <v>952</v>
      </c>
      <c r="E185" s="3">
        <v>4</v>
      </c>
      <c r="F185" s="3">
        <v>3</v>
      </c>
      <c r="G185" s="3">
        <v>13</v>
      </c>
      <c r="H185" s="3">
        <f t="shared" si="142"/>
        <v>952</v>
      </c>
      <c r="I185" s="3" t="str">
        <f t="shared" si="115"/>
        <v>4-3-13-952</v>
      </c>
      <c r="J185" s="4" t="s">
        <v>265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f t="shared" si="143"/>
        <v>0</v>
      </c>
      <c r="X185" s="38"/>
    </row>
    <row r="186" spans="1:24" ht="15">
      <c r="A186" s="2">
        <v>953</v>
      </c>
      <c r="B186" s="4" t="s">
        <v>266</v>
      </c>
      <c r="C186" s="4">
        <v>41431140953</v>
      </c>
      <c r="D186" s="2">
        <v>953</v>
      </c>
      <c r="E186" s="3">
        <v>4</v>
      </c>
      <c r="F186" s="3">
        <v>3</v>
      </c>
      <c r="G186" s="3">
        <v>13</v>
      </c>
      <c r="H186" s="3">
        <f t="shared" si="142"/>
        <v>953</v>
      </c>
      <c r="I186" s="3" t="str">
        <f t="shared" si="115"/>
        <v>4-3-13-953</v>
      </c>
      <c r="J186" s="4" t="s">
        <v>267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f t="shared" si="143"/>
        <v>0</v>
      </c>
      <c r="X186" s="38"/>
    </row>
    <row r="187" spans="1:24" ht="15">
      <c r="A187" s="2">
        <v>954</v>
      </c>
      <c r="B187" s="4" t="s">
        <v>268</v>
      </c>
      <c r="C187" s="4">
        <v>41431140954</v>
      </c>
      <c r="D187" s="2">
        <v>954</v>
      </c>
      <c r="E187" s="3">
        <v>4</v>
      </c>
      <c r="F187" s="3">
        <v>3</v>
      </c>
      <c r="G187" s="3">
        <v>13</v>
      </c>
      <c r="H187" s="3">
        <f t="shared" si="142"/>
        <v>954</v>
      </c>
      <c r="I187" s="3" t="str">
        <f t="shared" si="115"/>
        <v>4-3-13-954</v>
      </c>
      <c r="J187" s="4" t="s">
        <v>269</v>
      </c>
      <c r="K187" s="5">
        <v>40213.26</v>
      </c>
      <c r="L187" s="5">
        <v>43564.36</v>
      </c>
      <c r="M187" s="5">
        <v>40213.26</v>
      </c>
      <c r="N187" s="5">
        <v>40213.26</v>
      </c>
      <c r="O187" s="5">
        <v>43564.36</v>
      </c>
      <c r="P187" s="5">
        <v>43564.36</v>
      </c>
      <c r="Q187" s="5">
        <v>43564.36</v>
      </c>
      <c r="R187" s="5">
        <v>40213.26</v>
      </c>
      <c r="S187" s="5">
        <v>40213.26</v>
      </c>
      <c r="T187" s="5">
        <v>40213.26</v>
      </c>
      <c r="U187" s="5">
        <v>43564.36</v>
      </c>
      <c r="V187" s="5">
        <v>43564.36</v>
      </c>
      <c r="W187" s="5">
        <f t="shared" si="143"/>
        <v>502665.72</v>
      </c>
      <c r="X187" s="38"/>
    </row>
    <row r="188" spans="1:24" ht="15">
      <c r="A188" s="2">
        <v>955</v>
      </c>
      <c r="B188" s="4" t="s">
        <v>270</v>
      </c>
      <c r="C188" s="4">
        <v>41431140955</v>
      </c>
      <c r="D188" s="2">
        <v>955</v>
      </c>
      <c r="E188" s="3">
        <v>4</v>
      </c>
      <c r="F188" s="3">
        <v>3</v>
      </c>
      <c r="G188" s="3">
        <v>13</v>
      </c>
      <c r="H188" s="3">
        <f t="shared" si="142"/>
        <v>955</v>
      </c>
      <c r="I188" s="3" t="str">
        <f t="shared" si="115"/>
        <v>4-3-13-955</v>
      </c>
      <c r="J188" s="4" t="s">
        <v>271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f t="shared" si="143"/>
        <v>0</v>
      </c>
      <c r="X188" s="38"/>
    </row>
    <row r="189" spans="1:24" ht="15">
      <c r="A189" s="2">
        <v>1017</v>
      </c>
      <c r="B189" s="4"/>
      <c r="C189" s="4"/>
      <c r="D189" s="2">
        <v>1017</v>
      </c>
      <c r="E189" s="3">
        <v>4</v>
      </c>
      <c r="F189" s="3">
        <v>3</v>
      </c>
      <c r="G189" s="3">
        <v>13</v>
      </c>
      <c r="H189" s="3">
        <f t="shared" si="142"/>
        <v>1017</v>
      </c>
      <c r="I189" s="3" t="str">
        <f t="shared" si="115"/>
        <v>4-3-13-1017</v>
      </c>
      <c r="J189" s="4" t="s">
        <v>272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f t="shared" si="143"/>
        <v>0</v>
      </c>
      <c r="X189" s="38"/>
    </row>
    <row r="190" spans="1:24" ht="15">
      <c r="A190" s="2">
        <v>1020</v>
      </c>
      <c r="B190" s="4"/>
      <c r="C190" s="4"/>
      <c r="D190" s="2">
        <v>1020</v>
      </c>
      <c r="E190" s="3">
        <v>4</v>
      </c>
      <c r="F190" s="3">
        <v>3</v>
      </c>
      <c r="G190" s="3">
        <v>13</v>
      </c>
      <c r="H190" s="3">
        <f t="shared" si="142"/>
        <v>1020</v>
      </c>
      <c r="I190" s="3" t="str">
        <f t="shared" si="115"/>
        <v>4-3-13-1020</v>
      </c>
      <c r="J190" s="4" t="s">
        <v>273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f t="shared" si="143"/>
        <v>0</v>
      </c>
      <c r="X190" s="38"/>
    </row>
    <row r="191" spans="1:24" ht="15">
      <c r="A191" s="13"/>
      <c r="B191" s="56"/>
      <c r="C191" s="56"/>
      <c r="D191" s="13"/>
      <c r="E191" s="11">
        <v>4</v>
      </c>
      <c r="F191" s="11">
        <v>3</v>
      </c>
      <c r="G191" s="11">
        <v>14</v>
      </c>
      <c r="H191" s="11">
        <v>0</v>
      </c>
      <c r="I191" s="55" t="str">
        <f t="shared" si="115"/>
        <v>4-3-14-0</v>
      </c>
      <c r="J191" s="53" t="s">
        <v>274</v>
      </c>
      <c r="K191" s="57">
        <f aca="true" t="shared" si="144" ref="K191:V191">SUM(K192:K193)</f>
        <v>0</v>
      </c>
      <c r="L191" s="57">
        <f t="shared" si="144"/>
        <v>0</v>
      </c>
      <c r="M191" s="57">
        <f t="shared" si="144"/>
        <v>0</v>
      </c>
      <c r="N191" s="57">
        <f t="shared" si="144"/>
        <v>0</v>
      </c>
      <c r="O191" s="57">
        <f t="shared" si="144"/>
        <v>0</v>
      </c>
      <c r="P191" s="57">
        <f t="shared" si="144"/>
        <v>0</v>
      </c>
      <c r="Q191" s="57">
        <f t="shared" si="144"/>
        <v>0</v>
      </c>
      <c r="R191" s="57">
        <f t="shared" si="144"/>
        <v>0</v>
      </c>
      <c r="S191" s="57">
        <f t="shared" si="144"/>
        <v>0</v>
      </c>
      <c r="T191" s="57">
        <f t="shared" si="144"/>
        <v>0</v>
      </c>
      <c r="U191" s="57">
        <f t="shared" si="144"/>
        <v>0</v>
      </c>
      <c r="V191" s="57">
        <f t="shared" si="144"/>
        <v>0</v>
      </c>
      <c r="W191" s="57">
        <f aca="true" t="shared" si="145" ref="W191">SUM(W192:W193)</f>
        <v>0</v>
      </c>
      <c r="X191" s="58" t="s">
        <v>275</v>
      </c>
    </row>
    <row r="192" spans="1:24" ht="15">
      <c r="A192" s="8">
        <v>956</v>
      </c>
      <c r="B192" s="14" t="s">
        <v>276</v>
      </c>
      <c r="C192" s="14">
        <v>41431150956</v>
      </c>
      <c r="D192" s="8">
        <v>956</v>
      </c>
      <c r="E192" s="11">
        <v>4</v>
      </c>
      <c r="F192" s="11">
        <v>3</v>
      </c>
      <c r="G192" s="11">
        <v>14</v>
      </c>
      <c r="H192" s="11">
        <f aca="true" t="shared" si="146" ref="H192:H193">+D192</f>
        <v>956</v>
      </c>
      <c r="I192" s="11" t="str">
        <f t="shared" si="115"/>
        <v>4-3-14-956</v>
      </c>
      <c r="J192" s="14" t="s">
        <v>277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58" t="s">
        <v>275</v>
      </c>
    </row>
    <row r="193" spans="1:24" ht="15">
      <c r="A193" s="8">
        <v>1372</v>
      </c>
      <c r="B193" s="14" t="s">
        <v>278</v>
      </c>
      <c r="C193" s="14">
        <v>41431151372</v>
      </c>
      <c r="D193" s="8">
        <v>1372</v>
      </c>
      <c r="E193" s="11">
        <v>4</v>
      </c>
      <c r="F193" s="11">
        <v>3</v>
      </c>
      <c r="G193" s="11">
        <v>14</v>
      </c>
      <c r="H193" s="11">
        <f t="shared" si="146"/>
        <v>1372</v>
      </c>
      <c r="I193" s="11" t="str">
        <f t="shared" si="115"/>
        <v>4-3-14-1372</v>
      </c>
      <c r="J193" s="14" t="s">
        <v>279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58" t="s">
        <v>275</v>
      </c>
    </row>
    <row r="194" spans="1:24" ht="15">
      <c r="A194" s="6"/>
      <c r="B194" s="44"/>
      <c r="C194" s="44"/>
      <c r="D194" s="6"/>
      <c r="E194" s="45">
        <v>4</v>
      </c>
      <c r="F194" s="45">
        <v>3</v>
      </c>
      <c r="G194" s="45">
        <v>15</v>
      </c>
      <c r="H194" s="45">
        <v>0</v>
      </c>
      <c r="I194" s="45" t="str">
        <f t="shared" si="115"/>
        <v>4-3-15-0</v>
      </c>
      <c r="J194" s="44" t="s">
        <v>280</v>
      </c>
      <c r="K194" s="46">
        <f aca="true" t="shared" si="147" ref="K194:V194">SUM(K195:K207)</f>
        <v>0</v>
      </c>
      <c r="L194" s="46">
        <f t="shared" si="147"/>
        <v>0</v>
      </c>
      <c r="M194" s="46">
        <f t="shared" si="147"/>
        <v>0</v>
      </c>
      <c r="N194" s="46">
        <f t="shared" si="147"/>
        <v>0</v>
      </c>
      <c r="O194" s="46">
        <f t="shared" si="147"/>
        <v>0</v>
      </c>
      <c r="P194" s="46">
        <f t="shared" si="147"/>
        <v>0</v>
      </c>
      <c r="Q194" s="46">
        <f t="shared" si="147"/>
        <v>0</v>
      </c>
      <c r="R194" s="46">
        <f t="shared" si="147"/>
        <v>0</v>
      </c>
      <c r="S194" s="46">
        <f t="shared" si="147"/>
        <v>0</v>
      </c>
      <c r="T194" s="46">
        <f t="shared" si="147"/>
        <v>0</v>
      </c>
      <c r="U194" s="46">
        <f t="shared" si="147"/>
        <v>0</v>
      </c>
      <c r="V194" s="46">
        <f t="shared" si="147"/>
        <v>0</v>
      </c>
      <c r="W194" s="46">
        <f aca="true" t="shared" si="148" ref="W194">SUM(W195:W207)</f>
        <v>0</v>
      </c>
      <c r="X194" s="38"/>
    </row>
    <row r="195" spans="1:24" ht="15">
      <c r="A195" s="12">
        <v>958</v>
      </c>
      <c r="B195" s="4" t="s">
        <v>281</v>
      </c>
      <c r="C195" s="4">
        <v>41431160958</v>
      </c>
      <c r="D195" s="12">
        <v>958</v>
      </c>
      <c r="E195" s="3">
        <v>4</v>
      </c>
      <c r="F195" s="3">
        <v>3</v>
      </c>
      <c r="G195" s="3">
        <v>15</v>
      </c>
      <c r="H195" s="3">
        <f aca="true" t="shared" si="149" ref="H195:H207">+D195</f>
        <v>958</v>
      </c>
      <c r="I195" s="3" t="str">
        <f t="shared" si="115"/>
        <v>4-3-15-958</v>
      </c>
      <c r="J195" s="4" t="s">
        <v>282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f aca="true" t="shared" si="150" ref="W195:W207">SUM(K195:V195)</f>
        <v>0</v>
      </c>
      <c r="X195" s="38"/>
    </row>
    <row r="196" spans="1:24" ht="15">
      <c r="A196" s="2">
        <v>959</v>
      </c>
      <c r="B196" s="4" t="s">
        <v>283</v>
      </c>
      <c r="C196" s="4">
        <v>41431160959</v>
      </c>
      <c r="D196" s="2">
        <v>959</v>
      </c>
      <c r="E196" s="3">
        <v>4</v>
      </c>
      <c r="F196" s="3">
        <v>3</v>
      </c>
      <c r="G196" s="3">
        <v>15</v>
      </c>
      <c r="H196" s="3">
        <f t="shared" si="149"/>
        <v>959</v>
      </c>
      <c r="I196" s="3" t="str">
        <f t="shared" si="115"/>
        <v>4-3-15-959</v>
      </c>
      <c r="J196" s="4" t="s">
        <v>284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f t="shared" si="150"/>
        <v>0</v>
      </c>
      <c r="X196" s="38"/>
    </row>
    <row r="197" spans="1:24" ht="15">
      <c r="A197" s="12">
        <v>960</v>
      </c>
      <c r="B197" s="4" t="s">
        <v>285</v>
      </c>
      <c r="C197" s="4">
        <v>41431160960</v>
      </c>
      <c r="D197" s="12">
        <v>960</v>
      </c>
      <c r="E197" s="3">
        <v>4</v>
      </c>
      <c r="F197" s="3">
        <v>3</v>
      </c>
      <c r="G197" s="3">
        <v>15</v>
      </c>
      <c r="H197" s="3">
        <f t="shared" si="149"/>
        <v>960</v>
      </c>
      <c r="I197" s="3" t="str">
        <f aca="true" t="shared" si="151" ref="I197:I260">CONCATENATE(E197,"-",F197,"-",G197,"-",H197)</f>
        <v>4-3-15-960</v>
      </c>
      <c r="J197" s="4" t="s">
        <v>286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f t="shared" si="150"/>
        <v>0</v>
      </c>
      <c r="X197" s="38"/>
    </row>
    <row r="198" spans="1:24" ht="15">
      <c r="A198" s="16">
        <v>961</v>
      </c>
      <c r="B198" s="4" t="s">
        <v>287</v>
      </c>
      <c r="C198" s="4">
        <v>41431160961</v>
      </c>
      <c r="D198" s="16">
        <v>961</v>
      </c>
      <c r="E198" s="3">
        <v>4</v>
      </c>
      <c r="F198" s="3">
        <v>3</v>
      </c>
      <c r="G198" s="3">
        <v>15</v>
      </c>
      <c r="H198" s="3">
        <f t="shared" si="149"/>
        <v>961</v>
      </c>
      <c r="I198" s="3" t="str">
        <f t="shared" si="151"/>
        <v>4-3-15-961</v>
      </c>
      <c r="J198" s="4" t="s">
        <v>288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f t="shared" si="150"/>
        <v>0</v>
      </c>
      <c r="X198" s="38"/>
    </row>
    <row r="199" spans="1:24" ht="15">
      <c r="A199" s="16">
        <v>962</v>
      </c>
      <c r="B199" s="4" t="s">
        <v>289</v>
      </c>
      <c r="C199" s="4">
        <v>41431160962</v>
      </c>
      <c r="D199" s="16">
        <v>962</v>
      </c>
      <c r="E199" s="3">
        <v>4</v>
      </c>
      <c r="F199" s="3">
        <v>3</v>
      </c>
      <c r="G199" s="3">
        <v>15</v>
      </c>
      <c r="H199" s="3">
        <f t="shared" si="149"/>
        <v>962</v>
      </c>
      <c r="I199" s="3" t="str">
        <f t="shared" si="151"/>
        <v>4-3-15-962</v>
      </c>
      <c r="J199" s="4" t="s">
        <v>290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f t="shared" si="150"/>
        <v>0</v>
      </c>
      <c r="X199" s="38"/>
    </row>
    <row r="200" spans="1:24" ht="15">
      <c r="A200" s="2">
        <v>979</v>
      </c>
      <c r="B200" s="4" t="s">
        <v>291</v>
      </c>
      <c r="C200" s="4">
        <v>41431160979</v>
      </c>
      <c r="D200" s="2">
        <v>979</v>
      </c>
      <c r="E200" s="3">
        <v>4</v>
      </c>
      <c r="F200" s="3">
        <v>3</v>
      </c>
      <c r="G200" s="3">
        <v>15</v>
      </c>
      <c r="H200" s="3">
        <f t="shared" si="149"/>
        <v>979</v>
      </c>
      <c r="I200" s="3" t="str">
        <f t="shared" si="151"/>
        <v>4-3-15-979</v>
      </c>
      <c r="J200" s="4" t="s">
        <v>292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f t="shared" si="150"/>
        <v>0</v>
      </c>
      <c r="X200" s="38"/>
    </row>
    <row r="201" spans="1:24" ht="15">
      <c r="A201" s="2">
        <v>980</v>
      </c>
      <c r="B201" s="4" t="s">
        <v>293</v>
      </c>
      <c r="C201" s="4">
        <v>41431160980</v>
      </c>
      <c r="D201" s="2">
        <v>980</v>
      </c>
      <c r="E201" s="3">
        <v>4</v>
      </c>
      <c r="F201" s="3">
        <v>3</v>
      </c>
      <c r="G201" s="3">
        <v>15</v>
      </c>
      <c r="H201" s="3">
        <f t="shared" si="149"/>
        <v>980</v>
      </c>
      <c r="I201" s="3" t="str">
        <f t="shared" si="151"/>
        <v>4-3-15-980</v>
      </c>
      <c r="J201" s="4" t="s">
        <v>294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f t="shared" si="150"/>
        <v>0</v>
      </c>
      <c r="X201" s="38"/>
    </row>
    <row r="202" spans="1:24" ht="15">
      <c r="A202" s="2">
        <v>981</v>
      </c>
      <c r="B202" s="4"/>
      <c r="C202" s="4"/>
      <c r="D202" s="2">
        <v>981</v>
      </c>
      <c r="E202" s="3">
        <v>4</v>
      </c>
      <c r="F202" s="3">
        <v>3</v>
      </c>
      <c r="G202" s="3">
        <v>15</v>
      </c>
      <c r="H202" s="3">
        <f t="shared" si="149"/>
        <v>981</v>
      </c>
      <c r="I202" s="3" t="str">
        <f t="shared" si="151"/>
        <v>4-3-15-981</v>
      </c>
      <c r="J202" s="4" t="s">
        <v>295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f t="shared" si="150"/>
        <v>0</v>
      </c>
      <c r="X202" s="38"/>
    </row>
    <row r="203" spans="1:24" ht="15">
      <c r="A203" s="2">
        <v>982</v>
      </c>
      <c r="B203" s="4" t="s">
        <v>296</v>
      </c>
      <c r="C203" s="4">
        <v>41431160982</v>
      </c>
      <c r="D203" s="2">
        <v>982</v>
      </c>
      <c r="E203" s="3">
        <v>4</v>
      </c>
      <c r="F203" s="3">
        <v>3</v>
      </c>
      <c r="G203" s="3">
        <v>15</v>
      </c>
      <c r="H203" s="3">
        <f t="shared" si="149"/>
        <v>982</v>
      </c>
      <c r="I203" s="3" t="str">
        <f t="shared" si="151"/>
        <v>4-3-15-982</v>
      </c>
      <c r="J203" s="4" t="s">
        <v>297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f t="shared" si="150"/>
        <v>0</v>
      </c>
      <c r="X203" s="38"/>
    </row>
    <row r="204" spans="1:24" ht="15">
      <c r="A204" s="2">
        <v>983</v>
      </c>
      <c r="B204" s="4" t="s">
        <v>298</v>
      </c>
      <c r="C204" s="4">
        <v>41431160983</v>
      </c>
      <c r="D204" s="2">
        <v>983</v>
      </c>
      <c r="E204" s="3">
        <v>4</v>
      </c>
      <c r="F204" s="3">
        <v>3</v>
      </c>
      <c r="G204" s="3">
        <v>15</v>
      </c>
      <c r="H204" s="3">
        <f t="shared" si="149"/>
        <v>983</v>
      </c>
      <c r="I204" s="3" t="str">
        <f t="shared" si="151"/>
        <v>4-3-15-983</v>
      </c>
      <c r="J204" s="4" t="s">
        <v>299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f t="shared" si="150"/>
        <v>0</v>
      </c>
      <c r="X204" s="38"/>
    </row>
    <row r="205" spans="1:24" ht="15">
      <c r="A205" s="2">
        <v>984</v>
      </c>
      <c r="B205" s="4"/>
      <c r="C205" s="4"/>
      <c r="D205" s="2">
        <v>984</v>
      </c>
      <c r="E205" s="3">
        <v>4</v>
      </c>
      <c r="F205" s="3">
        <v>3</v>
      </c>
      <c r="G205" s="3">
        <v>15</v>
      </c>
      <c r="H205" s="3">
        <f t="shared" si="149"/>
        <v>984</v>
      </c>
      <c r="I205" s="3" t="str">
        <f t="shared" si="151"/>
        <v>4-3-15-984</v>
      </c>
      <c r="J205" s="4" t="s">
        <v>300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f t="shared" si="150"/>
        <v>0</v>
      </c>
      <c r="X205" s="38"/>
    </row>
    <row r="206" spans="1:24" ht="15">
      <c r="A206" s="2">
        <v>985</v>
      </c>
      <c r="B206" s="4"/>
      <c r="C206" s="4"/>
      <c r="D206" s="2">
        <v>985</v>
      </c>
      <c r="E206" s="3">
        <v>4</v>
      </c>
      <c r="F206" s="3">
        <v>3</v>
      </c>
      <c r="G206" s="3">
        <v>15</v>
      </c>
      <c r="H206" s="3">
        <f t="shared" si="149"/>
        <v>985</v>
      </c>
      <c r="I206" s="3" t="str">
        <f t="shared" si="151"/>
        <v>4-3-15-985</v>
      </c>
      <c r="J206" s="4" t="s">
        <v>301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f t="shared" si="150"/>
        <v>0</v>
      </c>
      <c r="X206" s="38"/>
    </row>
    <row r="207" spans="1:24" ht="15">
      <c r="A207" s="16">
        <v>1390</v>
      </c>
      <c r="B207" s="4" t="s">
        <v>302</v>
      </c>
      <c r="C207" s="4">
        <v>41431161390</v>
      </c>
      <c r="D207" s="16">
        <v>1390</v>
      </c>
      <c r="E207" s="3">
        <v>4</v>
      </c>
      <c r="F207" s="3">
        <v>3</v>
      </c>
      <c r="G207" s="3">
        <v>15</v>
      </c>
      <c r="H207" s="3">
        <f t="shared" si="149"/>
        <v>1390</v>
      </c>
      <c r="I207" s="3" t="str">
        <f t="shared" si="151"/>
        <v>4-3-15-1390</v>
      </c>
      <c r="J207" s="4" t="s">
        <v>303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f t="shared" si="150"/>
        <v>0</v>
      </c>
      <c r="X207" s="38"/>
    </row>
    <row r="208" spans="1:24" ht="15">
      <c r="A208" s="6"/>
      <c r="B208" s="44"/>
      <c r="C208" s="44"/>
      <c r="D208" s="6"/>
      <c r="E208" s="45">
        <v>4</v>
      </c>
      <c r="F208" s="45">
        <v>3</v>
      </c>
      <c r="G208" s="45">
        <v>16</v>
      </c>
      <c r="H208" s="45">
        <v>0</v>
      </c>
      <c r="I208" s="45" t="str">
        <f t="shared" si="151"/>
        <v>4-3-16-0</v>
      </c>
      <c r="J208" s="44" t="s">
        <v>304</v>
      </c>
      <c r="K208" s="46">
        <f aca="true" t="shared" si="152" ref="K208:V208">SUM(K209:K219)</f>
        <v>359557.42000000004</v>
      </c>
      <c r="L208" s="46">
        <f t="shared" si="152"/>
        <v>387020.91000000003</v>
      </c>
      <c r="M208" s="46">
        <f t="shared" si="152"/>
        <v>414016.95999999996</v>
      </c>
      <c r="N208" s="46">
        <f t="shared" si="152"/>
        <v>286659.64</v>
      </c>
      <c r="O208" s="46">
        <f t="shared" si="152"/>
        <v>384315.93</v>
      </c>
      <c r="P208" s="46">
        <f t="shared" si="152"/>
        <v>411200.91</v>
      </c>
      <c r="Q208" s="46">
        <f t="shared" si="152"/>
        <v>418475.42</v>
      </c>
      <c r="R208" s="46">
        <f t="shared" si="152"/>
        <v>421374.29</v>
      </c>
      <c r="S208" s="46">
        <f t="shared" si="152"/>
        <v>436294.55000000005</v>
      </c>
      <c r="T208" s="46">
        <f t="shared" si="152"/>
        <v>475708.24</v>
      </c>
      <c r="U208" s="46">
        <f t="shared" si="152"/>
        <v>531434.46</v>
      </c>
      <c r="V208" s="46">
        <f t="shared" si="152"/>
        <v>534845.75</v>
      </c>
      <c r="W208" s="46">
        <f aca="true" t="shared" si="153" ref="W208">SUM(W209:W219)</f>
        <v>5060904.4799999995</v>
      </c>
      <c r="X208" s="38"/>
    </row>
    <row r="209" spans="1:24" ht="15">
      <c r="A209" s="2">
        <v>963</v>
      </c>
      <c r="B209" s="4" t="s">
        <v>305</v>
      </c>
      <c r="C209" s="4">
        <v>41431170963</v>
      </c>
      <c r="D209" s="2">
        <v>963</v>
      </c>
      <c r="E209" s="3">
        <v>4</v>
      </c>
      <c r="F209" s="3">
        <v>3</v>
      </c>
      <c r="G209" s="3">
        <v>16</v>
      </c>
      <c r="H209" s="3">
        <f aca="true" t="shared" si="154" ref="H209:H219">+D209</f>
        <v>963</v>
      </c>
      <c r="I209" s="3" t="str">
        <f t="shared" si="151"/>
        <v>4-3-16-963</v>
      </c>
      <c r="J209" s="4" t="s">
        <v>306</v>
      </c>
      <c r="K209" s="5">
        <v>135776.7</v>
      </c>
      <c r="L209" s="5">
        <v>156535.45</v>
      </c>
      <c r="M209" s="5">
        <v>163045.86</v>
      </c>
      <c r="N209" s="5">
        <v>165989.4</v>
      </c>
      <c r="O209" s="5">
        <v>173456.91</v>
      </c>
      <c r="P209" s="5">
        <v>153379.02</v>
      </c>
      <c r="Q209" s="5">
        <v>181603.81</v>
      </c>
      <c r="R209" s="5">
        <v>172073.5</v>
      </c>
      <c r="S209" s="5">
        <v>164731.24</v>
      </c>
      <c r="T209" s="5">
        <v>189934.97</v>
      </c>
      <c r="U209" s="5">
        <v>161981.97</v>
      </c>
      <c r="V209" s="5">
        <v>129491.17</v>
      </c>
      <c r="W209" s="5">
        <f aca="true" t="shared" si="155" ref="W209:W219">SUM(K209:V209)</f>
        <v>1948000</v>
      </c>
      <c r="X209" s="59"/>
    </row>
    <row r="210" spans="1:24" ht="15">
      <c r="A210" s="2">
        <v>964</v>
      </c>
      <c r="B210" s="4" t="s">
        <v>307</v>
      </c>
      <c r="C210" s="4">
        <v>41431170964</v>
      </c>
      <c r="D210" s="2">
        <v>964</v>
      </c>
      <c r="E210" s="3">
        <v>4</v>
      </c>
      <c r="F210" s="3">
        <v>3</v>
      </c>
      <c r="G210" s="3">
        <v>16</v>
      </c>
      <c r="H210" s="3">
        <f t="shared" si="154"/>
        <v>964</v>
      </c>
      <c r="I210" s="3" t="str">
        <f t="shared" si="151"/>
        <v>4-3-16-964</v>
      </c>
      <c r="J210" s="4" t="s">
        <v>308</v>
      </c>
      <c r="K210" s="5">
        <v>4029.82</v>
      </c>
      <c r="L210" s="5">
        <v>3895.17</v>
      </c>
      <c r="M210" s="5">
        <v>5139.28</v>
      </c>
      <c r="N210" s="5">
        <v>2510.28</v>
      </c>
      <c r="O210" s="5">
        <v>2906.74</v>
      </c>
      <c r="P210" s="5">
        <v>3945.1</v>
      </c>
      <c r="Q210" s="5">
        <v>3494.13</v>
      </c>
      <c r="R210" s="5">
        <v>5112.94</v>
      </c>
      <c r="S210" s="5">
        <v>2912.64</v>
      </c>
      <c r="T210" s="5">
        <v>5562.04</v>
      </c>
      <c r="U210" s="5">
        <v>2865.8</v>
      </c>
      <c r="V210" s="5">
        <v>2544.97</v>
      </c>
      <c r="W210" s="5">
        <f t="shared" si="155"/>
        <v>44918.91</v>
      </c>
      <c r="X210" s="38"/>
    </row>
    <row r="211" spans="1:24" ht="15">
      <c r="A211" s="2">
        <v>965</v>
      </c>
      <c r="B211" s="4" t="s">
        <v>309</v>
      </c>
      <c r="C211" s="4">
        <v>41431170965</v>
      </c>
      <c r="D211" s="2">
        <v>965</v>
      </c>
      <c r="E211" s="3">
        <v>4</v>
      </c>
      <c r="F211" s="3">
        <v>3</v>
      </c>
      <c r="G211" s="3">
        <v>16</v>
      </c>
      <c r="H211" s="3">
        <f t="shared" si="154"/>
        <v>965</v>
      </c>
      <c r="I211" s="3" t="str">
        <f t="shared" si="151"/>
        <v>4-3-16-965</v>
      </c>
      <c r="J211" s="4" t="s">
        <v>310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f t="shared" si="155"/>
        <v>0</v>
      </c>
      <c r="X211" s="38"/>
    </row>
    <row r="212" spans="1:24" ht="15">
      <c r="A212" s="2">
        <v>966</v>
      </c>
      <c r="B212" s="4" t="s">
        <v>311</v>
      </c>
      <c r="C212" s="4">
        <v>41431170966</v>
      </c>
      <c r="D212" s="2">
        <v>966</v>
      </c>
      <c r="E212" s="3">
        <v>4</v>
      </c>
      <c r="F212" s="3">
        <v>3</v>
      </c>
      <c r="G212" s="3">
        <v>16</v>
      </c>
      <c r="H212" s="3">
        <f t="shared" si="154"/>
        <v>966</v>
      </c>
      <c r="I212" s="3" t="str">
        <f t="shared" si="151"/>
        <v>4-3-16-966</v>
      </c>
      <c r="J212" s="4" t="s">
        <v>312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f t="shared" si="155"/>
        <v>0</v>
      </c>
      <c r="X212" s="38"/>
    </row>
    <row r="213" spans="1:24" ht="15">
      <c r="A213" s="2">
        <v>967</v>
      </c>
      <c r="B213" s="4"/>
      <c r="C213" s="4"/>
      <c r="D213" s="2">
        <v>967</v>
      </c>
      <c r="E213" s="3">
        <v>4</v>
      </c>
      <c r="F213" s="3">
        <v>3</v>
      </c>
      <c r="G213" s="3">
        <v>16</v>
      </c>
      <c r="H213" s="3">
        <f t="shared" si="154"/>
        <v>967</v>
      </c>
      <c r="I213" s="3" t="str">
        <f t="shared" si="151"/>
        <v>4-3-16-967</v>
      </c>
      <c r="J213" s="4" t="s">
        <v>313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f t="shared" si="155"/>
        <v>0</v>
      </c>
      <c r="X213" s="38"/>
    </row>
    <row r="214" spans="1:24" ht="15">
      <c r="A214" s="2">
        <v>968</v>
      </c>
      <c r="B214" s="4" t="s">
        <v>314</v>
      </c>
      <c r="C214" s="4">
        <v>41431170968</v>
      </c>
      <c r="D214" s="2">
        <v>968</v>
      </c>
      <c r="E214" s="3">
        <v>4</v>
      </c>
      <c r="F214" s="3">
        <v>3</v>
      </c>
      <c r="G214" s="3">
        <v>16</v>
      </c>
      <c r="H214" s="3">
        <f t="shared" si="154"/>
        <v>968</v>
      </c>
      <c r="I214" s="3" t="str">
        <f t="shared" si="151"/>
        <v>4-3-16-968</v>
      </c>
      <c r="J214" s="4" t="s">
        <v>315</v>
      </c>
      <c r="K214" s="5">
        <v>69546.56</v>
      </c>
      <c r="L214" s="5">
        <v>69401.78</v>
      </c>
      <c r="M214" s="5">
        <v>100991.95</v>
      </c>
      <c r="N214" s="5">
        <v>55178.86</v>
      </c>
      <c r="O214" s="5">
        <v>58216.31</v>
      </c>
      <c r="P214" s="5">
        <v>65443.65</v>
      </c>
      <c r="Q214" s="5">
        <v>63552.36</v>
      </c>
      <c r="R214" s="5">
        <v>59500.83</v>
      </c>
      <c r="S214" s="5">
        <v>49692.87</v>
      </c>
      <c r="T214" s="5">
        <v>47508.68</v>
      </c>
      <c r="U214" s="5">
        <v>49020.93</v>
      </c>
      <c r="V214" s="5">
        <v>49387.15</v>
      </c>
      <c r="W214" s="5">
        <f t="shared" si="155"/>
        <v>737441.93</v>
      </c>
      <c r="X214" s="38"/>
    </row>
    <row r="215" spans="1:24" ht="15">
      <c r="A215" s="2">
        <v>969</v>
      </c>
      <c r="B215" s="4" t="s">
        <v>316</v>
      </c>
      <c r="C215" s="4">
        <v>41431170969</v>
      </c>
      <c r="D215" s="2">
        <v>969</v>
      </c>
      <c r="E215" s="3">
        <v>4</v>
      </c>
      <c r="F215" s="3">
        <v>3</v>
      </c>
      <c r="G215" s="3">
        <v>16</v>
      </c>
      <c r="H215" s="3">
        <f t="shared" si="154"/>
        <v>969</v>
      </c>
      <c r="I215" s="3" t="str">
        <f t="shared" si="151"/>
        <v>4-3-16-969</v>
      </c>
      <c r="J215" s="4" t="s">
        <v>317</v>
      </c>
      <c r="K215" s="5">
        <v>119364.46</v>
      </c>
      <c r="L215" s="5">
        <v>106655.81</v>
      </c>
      <c r="M215" s="5">
        <v>102769.62</v>
      </c>
      <c r="N215" s="5">
        <v>64672.27</v>
      </c>
      <c r="O215" s="5">
        <v>78376.95</v>
      </c>
      <c r="P215" s="5">
        <v>98199.9</v>
      </c>
      <c r="Q215" s="5">
        <v>113141.32</v>
      </c>
      <c r="R215" s="5">
        <v>122998.6</v>
      </c>
      <c r="S215" s="5">
        <v>139748.29</v>
      </c>
      <c r="T215" s="5">
        <v>182769.71</v>
      </c>
      <c r="U215" s="5">
        <v>217698.85</v>
      </c>
      <c r="V215" s="5">
        <v>303604.22</v>
      </c>
      <c r="W215" s="5">
        <f t="shared" si="155"/>
        <v>1650000.0000000002</v>
      </c>
      <c r="X215" s="59"/>
    </row>
    <row r="216" spans="1:24" ht="15">
      <c r="A216" s="2">
        <v>974</v>
      </c>
      <c r="B216" s="4" t="s">
        <v>318</v>
      </c>
      <c r="C216" s="4">
        <v>41431170974</v>
      </c>
      <c r="D216" s="2">
        <v>974</v>
      </c>
      <c r="E216" s="3">
        <v>4</v>
      </c>
      <c r="F216" s="3">
        <v>3</v>
      </c>
      <c r="G216" s="3">
        <v>16</v>
      </c>
      <c r="H216" s="3">
        <f t="shared" si="154"/>
        <v>974</v>
      </c>
      <c r="I216" s="3" t="str">
        <f t="shared" si="151"/>
        <v>4-3-16-974</v>
      </c>
      <c r="J216" s="4" t="s">
        <v>319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f t="shared" si="155"/>
        <v>0</v>
      </c>
      <c r="X216" s="38"/>
    </row>
    <row r="217" spans="1:24" ht="15">
      <c r="A217" s="2">
        <v>975</v>
      </c>
      <c r="B217" s="4" t="s">
        <v>320</v>
      </c>
      <c r="C217" s="4">
        <v>41431170975</v>
      </c>
      <c r="D217" s="2">
        <v>975</v>
      </c>
      <c r="E217" s="3">
        <v>4</v>
      </c>
      <c r="F217" s="3">
        <v>3</v>
      </c>
      <c r="G217" s="3">
        <v>16</v>
      </c>
      <c r="H217" s="3">
        <f t="shared" si="154"/>
        <v>975</v>
      </c>
      <c r="I217" s="3" t="str">
        <f t="shared" si="151"/>
        <v>4-3-16-975</v>
      </c>
      <c r="J217" s="4" t="s">
        <v>321</v>
      </c>
      <c r="K217" s="5">
        <v>30839.88</v>
      </c>
      <c r="L217" s="5">
        <v>50532.7</v>
      </c>
      <c r="M217" s="5">
        <v>42070.25</v>
      </c>
      <c r="N217" s="5">
        <v>-1691.17</v>
      </c>
      <c r="O217" s="5">
        <v>71359.02</v>
      </c>
      <c r="P217" s="5">
        <v>90233.24</v>
      </c>
      <c r="Q217" s="5">
        <v>56683.8</v>
      </c>
      <c r="R217" s="5">
        <v>61688.42</v>
      </c>
      <c r="S217" s="5">
        <v>79209.51</v>
      </c>
      <c r="T217" s="5">
        <v>49932.84</v>
      </c>
      <c r="U217" s="5">
        <v>99866.91</v>
      </c>
      <c r="V217" s="5">
        <v>49818.24</v>
      </c>
      <c r="W217" s="5">
        <f t="shared" si="155"/>
        <v>680543.64</v>
      </c>
      <c r="X217" s="38"/>
    </row>
    <row r="218" spans="1:24" ht="15">
      <c r="A218" s="2">
        <v>1018</v>
      </c>
      <c r="B218" s="4"/>
      <c r="C218" s="4"/>
      <c r="D218" s="2">
        <v>1018</v>
      </c>
      <c r="E218" s="3">
        <v>4</v>
      </c>
      <c r="F218" s="3">
        <v>3</v>
      </c>
      <c r="G218" s="3">
        <v>16</v>
      </c>
      <c r="H218" s="3">
        <f t="shared" si="154"/>
        <v>1018</v>
      </c>
      <c r="I218" s="3" t="str">
        <f t="shared" si="151"/>
        <v>4-3-16-1018</v>
      </c>
      <c r="J218" s="4" t="s">
        <v>322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f t="shared" si="155"/>
        <v>0</v>
      </c>
      <c r="X218" s="38"/>
    </row>
    <row r="219" spans="1:24" ht="15">
      <c r="A219" s="2">
        <v>1023</v>
      </c>
      <c r="B219" s="4" t="s">
        <v>323</v>
      </c>
      <c r="C219" s="4">
        <v>41431171023</v>
      </c>
      <c r="D219" s="2">
        <v>1023</v>
      </c>
      <c r="E219" s="3">
        <v>4</v>
      </c>
      <c r="F219" s="3">
        <v>3</v>
      </c>
      <c r="G219" s="3">
        <v>16</v>
      </c>
      <c r="H219" s="3">
        <f t="shared" si="154"/>
        <v>1023</v>
      </c>
      <c r="I219" s="3" t="str">
        <f t="shared" si="151"/>
        <v>4-3-16-1023</v>
      </c>
      <c r="J219" s="4" t="s">
        <v>324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>
        <f t="shared" si="155"/>
        <v>0</v>
      </c>
      <c r="X219" s="38"/>
    </row>
    <row r="220" spans="1:24" ht="15">
      <c r="A220" s="6"/>
      <c r="B220" s="44"/>
      <c r="C220" s="44"/>
      <c r="D220" s="6"/>
      <c r="E220" s="45">
        <v>4</v>
      </c>
      <c r="F220" s="45">
        <v>3</v>
      </c>
      <c r="G220" s="45">
        <v>17</v>
      </c>
      <c r="H220" s="45">
        <v>0</v>
      </c>
      <c r="I220" s="45" t="str">
        <f t="shared" si="151"/>
        <v>4-3-17-0</v>
      </c>
      <c r="J220" s="44" t="s">
        <v>325</v>
      </c>
      <c r="K220" s="46">
        <f aca="true" t="shared" si="156" ref="K220:V220">SUM(K221:K221)</f>
        <v>0</v>
      </c>
      <c r="L220" s="46">
        <f t="shared" si="156"/>
        <v>0</v>
      </c>
      <c r="M220" s="46">
        <f t="shared" si="156"/>
        <v>0</v>
      </c>
      <c r="N220" s="46">
        <f t="shared" si="156"/>
        <v>0</v>
      </c>
      <c r="O220" s="46">
        <f t="shared" si="156"/>
        <v>0</v>
      </c>
      <c r="P220" s="46">
        <f t="shared" si="156"/>
        <v>0</v>
      </c>
      <c r="Q220" s="46">
        <f t="shared" si="156"/>
        <v>0</v>
      </c>
      <c r="R220" s="46">
        <f t="shared" si="156"/>
        <v>0</v>
      </c>
      <c r="S220" s="46">
        <f t="shared" si="156"/>
        <v>0</v>
      </c>
      <c r="T220" s="46">
        <f t="shared" si="156"/>
        <v>0</v>
      </c>
      <c r="U220" s="46">
        <f t="shared" si="156"/>
        <v>0</v>
      </c>
      <c r="V220" s="46">
        <f t="shared" si="156"/>
        <v>0</v>
      </c>
      <c r="W220" s="46">
        <f aca="true" t="shared" si="157" ref="W220">SUM(W221:W221)</f>
        <v>0</v>
      </c>
      <c r="X220" s="38"/>
    </row>
    <row r="221" spans="1:24" ht="15">
      <c r="A221" s="6"/>
      <c r="B221" s="41"/>
      <c r="C221" s="41"/>
      <c r="D221" s="6"/>
      <c r="E221" s="3">
        <v>4</v>
      </c>
      <c r="F221" s="3">
        <v>3</v>
      </c>
      <c r="G221" s="3">
        <v>17</v>
      </c>
      <c r="H221" s="3">
        <v>0</v>
      </c>
      <c r="I221" s="3" t="str">
        <f t="shared" si="151"/>
        <v>4-3-17-0</v>
      </c>
      <c r="J221" s="41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38"/>
    </row>
    <row r="222" spans="1:24" ht="15">
      <c r="A222" s="6"/>
      <c r="B222" s="44"/>
      <c r="C222" s="44"/>
      <c r="D222" s="6"/>
      <c r="E222" s="45">
        <v>4</v>
      </c>
      <c r="F222" s="45">
        <v>3</v>
      </c>
      <c r="G222" s="45">
        <v>18</v>
      </c>
      <c r="H222" s="45">
        <v>0</v>
      </c>
      <c r="I222" s="45" t="str">
        <f t="shared" si="151"/>
        <v>4-3-18-0</v>
      </c>
      <c r="J222" s="44" t="s">
        <v>326</v>
      </c>
      <c r="K222" s="46">
        <f aca="true" t="shared" si="158" ref="K222:V222">+K223</f>
        <v>17874911.64</v>
      </c>
      <c r="L222" s="46">
        <f t="shared" si="158"/>
        <v>16408647.8</v>
      </c>
      <c r="M222" s="46">
        <f t="shared" si="158"/>
        <v>20658719.15</v>
      </c>
      <c r="N222" s="46">
        <f t="shared" si="158"/>
        <v>29249237.75</v>
      </c>
      <c r="O222" s="46">
        <f t="shared" si="158"/>
        <v>16962420.79</v>
      </c>
      <c r="P222" s="46">
        <f t="shared" si="158"/>
        <v>22800448.19</v>
      </c>
      <c r="Q222" s="46">
        <f t="shared" si="158"/>
        <v>21507441.99</v>
      </c>
      <c r="R222" s="46">
        <f t="shared" si="158"/>
        <v>19262157.31</v>
      </c>
      <c r="S222" s="46">
        <f t="shared" si="158"/>
        <v>14272332</v>
      </c>
      <c r="T222" s="46">
        <f t="shared" si="158"/>
        <v>25203722.13</v>
      </c>
      <c r="U222" s="46">
        <f t="shared" si="158"/>
        <v>14246212.37</v>
      </c>
      <c r="V222" s="46">
        <f t="shared" si="158"/>
        <v>26277513.88</v>
      </c>
      <c r="W222" s="46">
        <f aca="true" t="shared" si="159" ref="W222">+W223</f>
        <v>244723765</v>
      </c>
      <c r="X222" s="38"/>
    </row>
    <row r="223" spans="1:24" ht="10.5" customHeight="1">
      <c r="A223" s="2">
        <v>972</v>
      </c>
      <c r="B223" s="4" t="s">
        <v>327</v>
      </c>
      <c r="C223" s="4">
        <v>41431190972</v>
      </c>
      <c r="D223" s="2">
        <v>972</v>
      </c>
      <c r="E223" s="3">
        <v>4</v>
      </c>
      <c r="F223" s="3">
        <v>3</v>
      </c>
      <c r="G223" s="3">
        <v>18</v>
      </c>
      <c r="H223" s="3">
        <f>+D223</f>
        <v>972</v>
      </c>
      <c r="I223" s="3" t="str">
        <f t="shared" si="151"/>
        <v>4-3-18-972</v>
      </c>
      <c r="J223" s="4" t="s">
        <v>328</v>
      </c>
      <c r="K223" s="5">
        <v>17874911.64</v>
      </c>
      <c r="L223" s="5">
        <v>16408647.8</v>
      </c>
      <c r="M223" s="5">
        <v>20658719.15</v>
      </c>
      <c r="N223" s="5">
        <v>29249237.75</v>
      </c>
      <c r="O223" s="5">
        <v>16962420.79</v>
      </c>
      <c r="P223" s="5">
        <v>22800448.19</v>
      </c>
      <c r="Q223" s="5">
        <v>21507441.99</v>
      </c>
      <c r="R223" s="5">
        <v>19262157.31</v>
      </c>
      <c r="S223" s="5">
        <v>14272332</v>
      </c>
      <c r="T223" s="5">
        <v>25203722.13</v>
      </c>
      <c r="U223" s="5">
        <v>14246212.37</v>
      </c>
      <c r="V223" s="5">
        <v>26277513.88</v>
      </c>
      <c r="W223" s="5">
        <f>SUM(K223:V223)</f>
        <v>244723765</v>
      </c>
      <c r="X223" s="49"/>
    </row>
    <row r="224" spans="1:24" ht="15">
      <c r="A224" s="6"/>
      <c r="B224" s="44"/>
      <c r="C224" s="44"/>
      <c r="D224" s="6"/>
      <c r="E224" s="45">
        <v>4</v>
      </c>
      <c r="F224" s="45">
        <v>3</v>
      </c>
      <c r="G224" s="45">
        <v>19</v>
      </c>
      <c r="H224" s="45">
        <v>0</v>
      </c>
      <c r="I224" s="45" t="str">
        <f t="shared" si="151"/>
        <v>4-3-19-0</v>
      </c>
      <c r="J224" s="44" t="s">
        <v>329</v>
      </c>
      <c r="K224" s="46">
        <f aca="true" t="shared" si="160" ref="K224:V224">SUM(K225:K225)</f>
        <v>0</v>
      </c>
      <c r="L224" s="46">
        <f t="shared" si="160"/>
        <v>0</v>
      </c>
      <c r="M224" s="46">
        <f t="shared" si="160"/>
        <v>0</v>
      </c>
      <c r="N224" s="46">
        <f t="shared" si="160"/>
        <v>0</v>
      </c>
      <c r="O224" s="46">
        <f t="shared" si="160"/>
        <v>0</v>
      </c>
      <c r="P224" s="46">
        <f t="shared" si="160"/>
        <v>0</v>
      </c>
      <c r="Q224" s="46">
        <f t="shared" si="160"/>
        <v>0</v>
      </c>
      <c r="R224" s="46">
        <f t="shared" si="160"/>
        <v>0</v>
      </c>
      <c r="S224" s="46">
        <f t="shared" si="160"/>
        <v>0</v>
      </c>
      <c r="T224" s="46">
        <f t="shared" si="160"/>
        <v>0</v>
      </c>
      <c r="U224" s="46">
        <f t="shared" si="160"/>
        <v>0</v>
      </c>
      <c r="V224" s="46">
        <f t="shared" si="160"/>
        <v>0</v>
      </c>
      <c r="W224" s="46">
        <f aca="true" t="shared" si="161" ref="W224">SUM(W225:W225)</f>
        <v>0</v>
      </c>
      <c r="X224" s="38"/>
    </row>
    <row r="225" spans="1:24" ht="15">
      <c r="A225" s="6"/>
      <c r="B225" s="41"/>
      <c r="C225" s="41"/>
      <c r="D225" s="6"/>
      <c r="E225" s="3">
        <v>4</v>
      </c>
      <c r="F225" s="3">
        <v>3</v>
      </c>
      <c r="G225" s="3">
        <v>19</v>
      </c>
      <c r="H225" s="3">
        <v>0</v>
      </c>
      <c r="I225" s="3" t="str">
        <f t="shared" si="151"/>
        <v>4-3-19-0</v>
      </c>
      <c r="J225" s="41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38"/>
    </row>
    <row r="226" spans="1:24" ht="15">
      <c r="A226" s="6"/>
      <c r="B226" s="44"/>
      <c r="C226" s="44"/>
      <c r="D226" s="6"/>
      <c r="E226" s="45">
        <v>4</v>
      </c>
      <c r="F226" s="45">
        <v>3</v>
      </c>
      <c r="G226" s="45">
        <v>20</v>
      </c>
      <c r="H226" s="45">
        <v>0</v>
      </c>
      <c r="I226" s="45" t="str">
        <f t="shared" si="151"/>
        <v>4-3-20-0</v>
      </c>
      <c r="J226" s="44" t="s">
        <v>330</v>
      </c>
      <c r="K226" s="46">
        <f aca="true" t="shared" si="162" ref="K226:V226">SUM(K227:K227)</f>
        <v>0</v>
      </c>
      <c r="L226" s="46">
        <f t="shared" si="162"/>
        <v>0</v>
      </c>
      <c r="M226" s="46">
        <f t="shared" si="162"/>
        <v>0</v>
      </c>
      <c r="N226" s="46">
        <f t="shared" si="162"/>
        <v>0</v>
      </c>
      <c r="O226" s="46">
        <f t="shared" si="162"/>
        <v>0</v>
      </c>
      <c r="P226" s="46">
        <f t="shared" si="162"/>
        <v>0</v>
      </c>
      <c r="Q226" s="46">
        <f t="shared" si="162"/>
        <v>0</v>
      </c>
      <c r="R226" s="46">
        <f t="shared" si="162"/>
        <v>0</v>
      </c>
      <c r="S226" s="46">
        <f t="shared" si="162"/>
        <v>0</v>
      </c>
      <c r="T226" s="46">
        <f t="shared" si="162"/>
        <v>0</v>
      </c>
      <c r="U226" s="46">
        <f t="shared" si="162"/>
        <v>0</v>
      </c>
      <c r="V226" s="46">
        <f t="shared" si="162"/>
        <v>0</v>
      </c>
      <c r="W226" s="46">
        <f aca="true" t="shared" si="163" ref="W226">SUM(W227:W227)</f>
        <v>0</v>
      </c>
      <c r="X226" s="38"/>
    </row>
    <row r="227" spans="1:24" ht="15">
      <c r="A227" s="6"/>
      <c r="B227" s="41"/>
      <c r="C227" s="41"/>
      <c r="D227" s="6"/>
      <c r="E227" s="3">
        <v>4</v>
      </c>
      <c r="F227" s="3">
        <v>3</v>
      </c>
      <c r="G227" s="3">
        <v>20</v>
      </c>
      <c r="H227" s="3">
        <v>0</v>
      </c>
      <c r="I227" s="3" t="str">
        <f t="shared" si="151"/>
        <v>4-3-20-0</v>
      </c>
      <c r="J227" s="41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38"/>
    </row>
    <row r="228" spans="1:24" ht="15">
      <c r="A228" s="6"/>
      <c r="B228" s="44"/>
      <c r="C228" s="44"/>
      <c r="D228" s="6"/>
      <c r="E228" s="45">
        <v>4</v>
      </c>
      <c r="F228" s="45">
        <v>3</v>
      </c>
      <c r="G228" s="45">
        <v>21</v>
      </c>
      <c r="H228" s="45">
        <v>0</v>
      </c>
      <c r="I228" s="45" t="str">
        <f t="shared" si="151"/>
        <v>4-3-21-0</v>
      </c>
      <c r="J228" s="44" t="s">
        <v>331</v>
      </c>
      <c r="K228" s="46">
        <f aca="true" t="shared" si="164" ref="K228:V228">SUM(K229)</f>
        <v>0</v>
      </c>
      <c r="L228" s="46">
        <f t="shared" si="164"/>
        <v>0</v>
      </c>
      <c r="M228" s="46">
        <f t="shared" si="164"/>
        <v>0</v>
      </c>
      <c r="N228" s="46">
        <f t="shared" si="164"/>
        <v>0</v>
      </c>
      <c r="O228" s="46">
        <f t="shared" si="164"/>
        <v>0</v>
      </c>
      <c r="P228" s="46">
        <f t="shared" si="164"/>
        <v>0</v>
      </c>
      <c r="Q228" s="46">
        <f t="shared" si="164"/>
        <v>0</v>
      </c>
      <c r="R228" s="46">
        <f t="shared" si="164"/>
        <v>0</v>
      </c>
      <c r="S228" s="46">
        <f t="shared" si="164"/>
        <v>0</v>
      </c>
      <c r="T228" s="46">
        <f t="shared" si="164"/>
        <v>0</v>
      </c>
      <c r="U228" s="46">
        <f t="shared" si="164"/>
        <v>0</v>
      </c>
      <c r="V228" s="46">
        <f t="shared" si="164"/>
        <v>0</v>
      </c>
      <c r="W228" s="46">
        <f aca="true" t="shared" si="165" ref="W228">SUM(W229)</f>
        <v>0</v>
      </c>
      <c r="X228" s="38"/>
    </row>
    <row r="229" spans="1:24" ht="15">
      <c r="A229" s="6"/>
      <c r="B229" s="41"/>
      <c r="C229" s="41"/>
      <c r="D229" s="6"/>
      <c r="E229" s="3">
        <v>4</v>
      </c>
      <c r="F229" s="3">
        <v>3</v>
      </c>
      <c r="G229" s="3">
        <v>21</v>
      </c>
      <c r="H229" s="3">
        <v>0</v>
      </c>
      <c r="I229" s="3" t="str">
        <f t="shared" si="151"/>
        <v>4-3-21-0</v>
      </c>
      <c r="J229" s="41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38"/>
    </row>
    <row r="230" spans="1:24" ht="15">
      <c r="A230" s="6"/>
      <c r="B230" s="44"/>
      <c r="C230" s="44"/>
      <c r="D230" s="6"/>
      <c r="E230" s="45">
        <v>4</v>
      </c>
      <c r="F230" s="45">
        <v>3</v>
      </c>
      <c r="G230" s="45">
        <v>22</v>
      </c>
      <c r="H230" s="45">
        <v>0</v>
      </c>
      <c r="I230" s="45" t="str">
        <f t="shared" si="151"/>
        <v>4-3-22-0</v>
      </c>
      <c r="J230" s="44" t="s">
        <v>332</v>
      </c>
      <c r="K230" s="46">
        <f aca="true" t="shared" si="166" ref="K230:V230">+K231</f>
        <v>0</v>
      </c>
      <c r="L230" s="46">
        <f t="shared" si="166"/>
        <v>0</v>
      </c>
      <c r="M230" s="46">
        <f t="shared" si="166"/>
        <v>0</v>
      </c>
      <c r="N230" s="46">
        <f t="shared" si="166"/>
        <v>0</v>
      </c>
      <c r="O230" s="46">
        <f t="shared" si="166"/>
        <v>0</v>
      </c>
      <c r="P230" s="46">
        <f t="shared" si="166"/>
        <v>0</v>
      </c>
      <c r="Q230" s="46">
        <f t="shared" si="166"/>
        <v>0</v>
      </c>
      <c r="R230" s="46">
        <f t="shared" si="166"/>
        <v>0</v>
      </c>
      <c r="S230" s="46">
        <f t="shared" si="166"/>
        <v>0</v>
      </c>
      <c r="T230" s="46">
        <f t="shared" si="166"/>
        <v>0</v>
      </c>
      <c r="U230" s="46">
        <f t="shared" si="166"/>
        <v>0</v>
      </c>
      <c r="V230" s="46">
        <f t="shared" si="166"/>
        <v>0</v>
      </c>
      <c r="W230" s="46">
        <f aca="true" t="shared" si="167" ref="W230">+W231</f>
        <v>0</v>
      </c>
      <c r="X230" s="38"/>
    </row>
    <row r="231" spans="1:24" ht="15">
      <c r="A231" s="6"/>
      <c r="B231" s="41"/>
      <c r="C231" s="41"/>
      <c r="D231" s="6"/>
      <c r="E231" s="3">
        <v>4</v>
      </c>
      <c r="F231" s="3">
        <v>3</v>
      </c>
      <c r="G231" s="3">
        <v>22</v>
      </c>
      <c r="H231" s="3">
        <v>0</v>
      </c>
      <c r="I231" s="3" t="str">
        <f t="shared" si="151"/>
        <v>4-3-22-0</v>
      </c>
      <c r="J231" s="41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38"/>
    </row>
    <row r="232" spans="1:24" ht="15">
      <c r="A232" s="6"/>
      <c r="B232" s="44"/>
      <c r="C232" s="44"/>
      <c r="D232" s="6"/>
      <c r="E232" s="45">
        <v>4</v>
      </c>
      <c r="F232" s="45">
        <v>3</v>
      </c>
      <c r="G232" s="45">
        <v>23</v>
      </c>
      <c r="H232" s="45">
        <v>0</v>
      </c>
      <c r="I232" s="45" t="str">
        <f t="shared" si="151"/>
        <v>4-3-23-0</v>
      </c>
      <c r="J232" s="44" t="s">
        <v>333</v>
      </c>
      <c r="K232" s="46">
        <f aca="true" t="shared" si="168" ref="K232:V232">+K233</f>
        <v>0</v>
      </c>
      <c r="L232" s="46">
        <f t="shared" si="168"/>
        <v>0</v>
      </c>
      <c r="M232" s="46">
        <f t="shared" si="168"/>
        <v>0</v>
      </c>
      <c r="N232" s="46">
        <f t="shared" si="168"/>
        <v>0</v>
      </c>
      <c r="O232" s="46">
        <f t="shared" si="168"/>
        <v>0</v>
      </c>
      <c r="P232" s="46">
        <f t="shared" si="168"/>
        <v>0</v>
      </c>
      <c r="Q232" s="46">
        <f t="shared" si="168"/>
        <v>0</v>
      </c>
      <c r="R232" s="46">
        <f t="shared" si="168"/>
        <v>0</v>
      </c>
      <c r="S232" s="46">
        <f t="shared" si="168"/>
        <v>0</v>
      </c>
      <c r="T232" s="46">
        <f t="shared" si="168"/>
        <v>0</v>
      </c>
      <c r="U232" s="46">
        <f t="shared" si="168"/>
        <v>0</v>
      </c>
      <c r="V232" s="46">
        <f t="shared" si="168"/>
        <v>0</v>
      </c>
      <c r="W232" s="46">
        <f aca="true" t="shared" si="169" ref="W232">+W233</f>
        <v>0</v>
      </c>
      <c r="X232" s="38"/>
    </row>
    <row r="233" spans="1:24" ht="15">
      <c r="A233" s="6"/>
      <c r="B233" s="41"/>
      <c r="C233" s="41"/>
      <c r="D233" s="6"/>
      <c r="E233" s="3">
        <v>4</v>
      </c>
      <c r="F233" s="3">
        <v>3</v>
      </c>
      <c r="G233" s="3">
        <v>23</v>
      </c>
      <c r="H233" s="3">
        <v>0</v>
      </c>
      <c r="I233" s="3" t="str">
        <f t="shared" si="151"/>
        <v>4-3-23-0</v>
      </c>
      <c r="J233" s="41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38"/>
    </row>
    <row r="234" spans="1:24" ht="15">
      <c r="A234" s="60"/>
      <c r="B234" s="61"/>
      <c r="C234" s="61"/>
      <c r="D234" s="60"/>
      <c r="E234" s="11">
        <v>4</v>
      </c>
      <c r="F234" s="11">
        <v>3</v>
      </c>
      <c r="G234" s="11">
        <v>24</v>
      </c>
      <c r="H234" s="11">
        <v>0</v>
      </c>
      <c r="I234" s="11" t="str">
        <f t="shared" si="151"/>
        <v>4-3-24-0</v>
      </c>
      <c r="J234" s="61" t="s">
        <v>134</v>
      </c>
      <c r="K234" s="54">
        <f aca="true" t="shared" si="170" ref="K234:V234">SUM(K235:K235)</f>
        <v>0</v>
      </c>
      <c r="L234" s="54">
        <f t="shared" si="170"/>
        <v>0</v>
      </c>
      <c r="M234" s="54">
        <f t="shared" si="170"/>
        <v>0</v>
      </c>
      <c r="N234" s="54">
        <f t="shared" si="170"/>
        <v>0</v>
      </c>
      <c r="O234" s="54">
        <f t="shared" si="170"/>
        <v>0</v>
      </c>
      <c r="P234" s="54">
        <f t="shared" si="170"/>
        <v>0</v>
      </c>
      <c r="Q234" s="54">
        <f t="shared" si="170"/>
        <v>0</v>
      </c>
      <c r="R234" s="54">
        <f t="shared" si="170"/>
        <v>0</v>
      </c>
      <c r="S234" s="54">
        <f t="shared" si="170"/>
        <v>0</v>
      </c>
      <c r="T234" s="54">
        <f t="shared" si="170"/>
        <v>0</v>
      </c>
      <c r="U234" s="54">
        <f t="shared" si="170"/>
        <v>0</v>
      </c>
      <c r="V234" s="54">
        <f t="shared" si="170"/>
        <v>0</v>
      </c>
      <c r="W234" s="54">
        <f aca="true" t="shared" si="171" ref="W234">SUM(W235:W235)</f>
        <v>0</v>
      </c>
      <c r="X234" s="52" t="s">
        <v>93</v>
      </c>
    </row>
    <row r="235" spans="1:24" ht="15">
      <c r="A235" s="8"/>
      <c r="B235" s="14"/>
      <c r="C235" s="14"/>
      <c r="D235" s="8"/>
      <c r="E235" s="11">
        <v>4</v>
      </c>
      <c r="F235" s="11">
        <v>3</v>
      </c>
      <c r="G235" s="11">
        <v>24</v>
      </c>
      <c r="H235" s="11">
        <v>0</v>
      </c>
      <c r="I235" s="11" t="str">
        <f t="shared" si="151"/>
        <v>4-3-24-0</v>
      </c>
      <c r="J235" s="14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52" t="s">
        <v>93</v>
      </c>
    </row>
    <row r="236" spans="1:24" ht="15">
      <c r="A236" s="6"/>
      <c r="B236" s="41"/>
      <c r="C236" s="41"/>
      <c r="D236" s="6"/>
      <c r="E236" s="42">
        <v>4</v>
      </c>
      <c r="F236" s="42">
        <v>4</v>
      </c>
      <c r="G236" s="42" t="s">
        <v>12</v>
      </c>
      <c r="H236" s="42">
        <v>0</v>
      </c>
      <c r="I236" s="42" t="str">
        <f t="shared" si="151"/>
        <v>4-4-00-0</v>
      </c>
      <c r="J236" s="41" t="s">
        <v>334</v>
      </c>
      <c r="K236" s="43">
        <f aca="true" t="shared" si="172" ref="K236:V236">+K237</f>
        <v>0</v>
      </c>
      <c r="L236" s="43">
        <f t="shared" si="172"/>
        <v>0</v>
      </c>
      <c r="M236" s="43">
        <f t="shared" si="172"/>
        <v>0</v>
      </c>
      <c r="N236" s="43">
        <f t="shared" si="172"/>
        <v>0</v>
      </c>
      <c r="O236" s="43">
        <f t="shared" si="172"/>
        <v>0</v>
      </c>
      <c r="P236" s="43">
        <f t="shared" si="172"/>
        <v>0</v>
      </c>
      <c r="Q236" s="43">
        <f t="shared" si="172"/>
        <v>0</v>
      </c>
      <c r="R236" s="43">
        <f t="shared" si="172"/>
        <v>0</v>
      </c>
      <c r="S236" s="43">
        <f t="shared" si="172"/>
        <v>0</v>
      </c>
      <c r="T236" s="43">
        <f t="shared" si="172"/>
        <v>0</v>
      </c>
      <c r="U236" s="43">
        <f t="shared" si="172"/>
        <v>0</v>
      </c>
      <c r="V236" s="43">
        <f t="shared" si="172"/>
        <v>0</v>
      </c>
      <c r="W236" s="43">
        <f aca="true" t="shared" si="173" ref="W236">+W237</f>
        <v>0</v>
      </c>
      <c r="X236" s="38"/>
    </row>
    <row r="237" spans="1:24" ht="15">
      <c r="A237" s="6"/>
      <c r="B237" s="44"/>
      <c r="C237" s="44"/>
      <c r="D237" s="6"/>
      <c r="E237" s="45">
        <v>4</v>
      </c>
      <c r="F237" s="45">
        <v>4</v>
      </c>
      <c r="G237" s="45" t="s">
        <v>15</v>
      </c>
      <c r="H237" s="45">
        <v>0</v>
      </c>
      <c r="I237" s="45" t="str">
        <f t="shared" si="151"/>
        <v>4-4-01-0</v>
      </c>
      <c r="J237" s="44" t="s">
        <v>334</v>
      </c>
      <c r="K237" s="46">
        <f aca="true" t="shared" si="174" ref="K237:V237">+K238+K239</f>
        <v>0</v>
      </c>
      <c r="L237" s="46">
        <f t="shared" si="174"/>
        <v>0</v>
      </c>
      <c r="M237" s="46">
        <f t="shared" si="174"/>
        <v>0</v>
      </c>
      <c r="N237" s="46">
        <f t="shared" si="174"/>
        <v>0</v>
      </c>
      <c r="O237" s="46">
        <f t="shared" si="174"/>
        <v>0</v>
      </c>
      <c r="P237" s="46">
        <f t="shared" si="174"/>
        <v>0</v>
      </c>
      <c r="Q237" s="46">
        <f t="shared" si="174"/>
        <v>0</v>
      </c>
      <c r="R237" s="46">
        <f t="shared" si="174"/>
        <v>0</v>
      </c>
      <c r="S237" s="46">
        <f t="shared" si="174"/>
        <v>0</v>
      </c>
      <c r="T237" s="46">
        <f t="shared" si="174"/>
        <v>0</v>
      </c>
      <c r="U237" s="46">
        <f t="shared" si="174"/>
        <v>0</v>
      </c>
      <c r="V237" s="46">
        <f t="shared" si="174"/>
        <v>0</v>
      </c>
      <c r="W237" s="46">
        <f aca="true" t="shared" si="175" ref="W237">+W238+W239</f>
        <v>0</v>
      </c>
      <c r="X237" s="38"/>
    </row>
    <row r="238" spans="1:24" ht="15">
      <c r="A238" s="2">
        <v>1151</v>
      </c>
      <c r="B238" s="4" t="s">
        <v>335</v>
      </c>
      <c r="C238" s="4">
        <v>41491021151</v>
      </c>
      <c r="D238" s="2">
        <v>1151</v>
      </c>
      <c r="E238" s="3">
        <v>4</v>
      </c>
      <c r="F238" s="3">
        <v>4</v>
      </c>
      <c r="G238" s="3" t="s">
        <v>15</v>
      </c>
      <c r="H238" s="3">
        <f aca="true" t="shared" si="176" ref="H238:H239">+D238</f>
        <v>1151</v>
      </c>
      <c r="I238" s="3" t="str">
        <f t="shared" si="151"/>
        <v>4-4-01-1151</v>
      </c>
      <c r="J238" s="4" t="s">
        <v>334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f aca="true" t="shared" si="177" ref="W238:W239">SUM(K238:V238)</f>
        <v>0</v>
      </c>
      <c r="X238" s="38"/>
    </row>
    <row r="239" spans="1:24" ht="15">
      <c r="A239" s="2">
        <v>1118</v>
      </c>
      <c r="B239" s="4" t="s">
        <v>336</v>
      </c>
      <c r="C239" s="4">
        <v>41491021118</v>
      </c>
      <c r="D239" s="2">
        <v>1118</v>
      </c>
      <c r="E239" s="3">
        <v>4</v>
      </c>
      <c r="F239" s="3">
        <v>4</v>
      </c>
      <c r="G239" s="3" t="s">
        <v>15</v>
      </c>
      <c r="H239" s="3">
        <f t="shared" si="176"/>
        <v>1118</v>
      </c>
      <c r="I239" s="3" t="str">
        <f t="shared" si="151"/>
        <v>4-4-01-1118</v>
      </c>
      <c r="J239" s="4" t="s">
        <v>337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f t="shared" si="177"/>
        <v>0</v>
      </c>
      <c r="X239" s="38"/>
    </row>
    <row r="240" spans="1:24" ht="15">
      <c r="A240" s="6"/>
      <c r="B240" s="41"/>
      <c r="C240" s="41"/>
      <c r="D240" s="6"/>
      <c r="E240" s="42">
        <v>4</v>
      </c>
      <c r="F240" s="42">
        <v>5</v>
      </c>
      <c r="G240" s="42" t="s">
        <v>12</v>
      </c>
      <c r="H240" s="42">
        <v>0</v>
      </c>
      <c r="I240" s="42" t="str">
        <f t="shared" si="151"/>
        <v>4-5-00-0</v>
      </c>
      <c r="J240" s="41" t="s">
        <v>338</v>
      </c>
      <c r="K240" s="43">
        <f aca="true" t="shared" si="178" ref="K240:V240">+K241+K249</f>
        <v>22305.36</v>
      </c>
      <c r="L240" s="43">
        <f t="shared" si="178"/>
        <v>39630.72</v>
      </c>
      <c r="M240" s="43">
        <f t="shared" si="178"/>
        <v>27941.41</v>
      </c>
      <c r="N240" s="43">
        <f t="shared" si="178"/>
        <v>40673.229999999996</v>
      </c>
      <c r="O240" s="43">
        <f t="shared" si="178"/>
        <v>30210.05</v>
      </c>
      <c r="P240" s="43">
        <f t="shared" si="178"/>
        <v>34428.22</v>
      </c>
      <c r="Q240" s="43">
        <f t="shared" si="178"/>
        <v>35749.29</v>
      </c>
      <c r="R240" s="43">
        <f t="shared" si="178"/>
        <v>24946.84</v>
      </c>
      <c r="S240" s="43">
        <f t="shared" si="178"/>
        <v>21454.980000000003</v>
      </c>
      <c r="T240" s="43">
        <f t="shared" si="178"/>
        <v>9808.72</v>
      </c>
      <c r="U240" s="43">
        <f t="shared" si="178"/>
        <v>3804.21</v>
      </c>
      <c r="V240" s="43">
        <f t="shared" si="178"/>
        <v>86.78</v>
      </c>
      <c r="W240" s="43">
        <f aca="true" t="shared" si="179" ref="W240">+W241+W249</f>
        <v>291039.81</v>
      </c>
      <c r="X240" s="38"/>
    </row>
    <row r="241" spans="1:24" ht="15">
      <c r="A241" s="6"/>
      <c r="B241" s="44"/>
      <c r="C241" s="44"/>
      <c r="D241" s="6"/>
      <c r="E241" s="45">
        <v>4</v>
      </c>
      <c r="F241" s="45">
        <v>5</v>
      </c>
      <c r="G241" s="45" t="s">
        <v>15</v>
      </c>
      <c r="H241" s="45">
        <v>0</v>
      </c>
      <c r="I241" s="45" t="str">
        <f t="shared" si="151"/>
        <v>4-5-01-0</v>
      </c>
      <c r="J241" s="44" t="s">
        <v>54</v>
      </c>
      <c r="K241" s="46">
        <f aca="true" t="shared" si="180" ref="K241:V241">SUM(K242:K248)</f>
        <v>0</v>
      </c>
      <c r="L241" s="46">
        <f t="shared" si="180"/>
        <v>89.4</v>
      </c>
      <c r="M241" s="46">
        <f t="shared" si="180"/>
        <v>59.71</v>
      </c>
      <c r="N241" s="46">
        <f t="shared" si="180"/>
        <v>118.03</v>
      </c>
      <c r="O241" s="46">
        <f t="shared" si="180"/>
        <v>131.61</v>
      </c>
      <c r="P241" s="46">
        <f t="shared" si="180"/>
        <v>125.28</v>
      </c>
      <c r="Q241" s="46">
        <f t="shared" si="180"/>
        <v>94.51</v>
      </c>
      <c r="R241" s="46">
        <f t="shared" si="180"/>
        <v>106.78</v>
      </c>
      <c r="S241" s="46">
        <f t="shared" si="180"/>
        <v>91.08</v>
      </c>
      <c r="T241" s="46">
        <f t="shared" si="180"/>
        <v>140.65</v>
      </c>
      <c r="U241" s="46">
        <f t="shared" si="180"/>
        <v>122.86</v>
      </c>
      <c r="V241" s="46">
        <f t="shared" si="180"/>
        <v>86.78</v>
      </c>
      <c r="W241" s="46">
        <f aca="true" t="shared" si="181" ref="W241">SUM(W242:W248)</f>
        <v>1166.6899999999998</v>
      </c>
      <c r="X241" s="38"/>
    </row>
    <row r="242" spans="1:24" ht="15">
      <c r="A242" s="2">
        <v>1101</v>
      </c>
      <c r="B242" s="4" t="s">
        <v>339</v>
      </c>
      <c r="C242" s="4">
        <v>41441021101</v>
      </c>
      <c r="D242" s="2">
        <v>1101</v>
      </c>
      <c r="E242" s="3">
        <v>4</v>
      </c>
      <c r="F242" s="3">
        <v>5</v>
      </c>
      <c r="G242" s="3" t="s">
        <v>15</v>
      </c>
      <c r="H242" s="3">
        <f aca="true" t="shared" si="182" ref="H242:H248">+D242</f>
        <v>1101</v>
      </c>
      <c r="I242" s="3" t="str">
        <f t="shared" si="151"/>
        <v>4-5-01-1101</v>
      </c>
      <c r="J242" s="4" t="s">
        <v>340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f aca="true" t="shared" si="183" ref="W242:W248">SUM(K242:V242)</f>
        <v>0</v>
      </c>
      <c r="X242" s="38"/>
    </row>
    <row r="243" spans="1:24" ht="15">
      <c r="A243" s="2">
        <v>1102</v>
      </c>
      <c r="B243" s="4" t="s">
        <v>341</v>
      </c>
      <c r="C243" s="4">
        <v>41441021102</v>
      </c>
      <c r="D243" s="2">
        <v>1102</v>
      </c>
      <c r="E243" s="3">
        <v>4</v>
      </c>
      <c r="F243" s="3">
        <v>5</v>
      </c>
      <c r="G243" s="3" t="s">
        <v>15</v>
      </c>
      <c r="H243" s="3">
        <f t="shared" si="182"/>
        <v>1102</v>
      </c>
      <c r="I243" s="3" t="str">
        <f t="shared" si="151"/>
        <v>4-5-01-1102</v>
      </c>
      <c r="J243" s="4" t="s">
        <v>342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f t="shared" si="183"/>
        <v>0</v>
      </c>
      <c r="X243" s="38"/>
    </row>
    <row r="244" spans="1:24" ht="15">
      <c r="A244" s="2">
        <v>1103</v>
      </c>
      <c r="B244" s="4" t="s">
        <v>343</v>
      </c>
      <c r="C244" s="4">
        <v>41441021103</v>
      </c>
      <c r="D244" s="2">
        <v>1103</v>
      </c>
      <c r="E244" s="3">
        <v>4</v>
      </c>
      <c r="F244" s="3">
        <v>5</v>
      </c>
      <c r="G244" s="3" t="s">
        <v>15</v>
      </c>
      <c r="H244" s="3">
        <f t="shared" si="182"/>
        <v>1103</v>
      </c>
      <c r="I244" s="3" t="str">
        <f t="shared" si="151"/>
        <v>4-5-01-1103</v>
      </c>
      <c r="J244" s="4" t="s">
        <v>344</v>
      </c>
      <c r="K244" s="5">
        <v>0</v>
      </c>
      <c r="L244" s="5">
        <v>89.4</v>
      </c>
      <c r="M244" s="5">
        <v>59.71</v>
      </c>
      <c r="N244" s="5">
        <v>118.03</v>
      </c>
      <c r="O244" s="5">
        <v>131.61</v>
      </c>
      <c r="P244" s="5">
        <v>125.28</v>
      </c>
      <c r="Q244" s="5">
        <v>94.51</v>
      </c>
      <c r="R244" s="5">
        <v>106.78</v>
      </c>
      <c r="S244" s="5">
        <v>91.08</v>
      </c>
      <c r="T244" s="5">
        <v>140.65</v>
      </c>
      <c r="U244" s="5">
        <v>122.86</v>
      </c>
      <c r="V244" s="5">
        <v>86.78</v>
      </c>
      <c r="W244" s="5">
        <f t="shared" si="183"/>
        <v>1166.6899999999998</v>
      </c>
      <c r="X244" s="38"/>
    </row>
    <row r="245" spans="1:24" ht="15">
      <c r="A245" s="2">
        <v>1104</v>
      </c>
      <c r="B245" s="4" t="s">
        <v>345</v>
      </c>
      <c r="C245" s="4">
        <v>41441021104</v>
      </c>
      <c r="D245" s="2">
        <v>1104</v>
      </c>
      <c r="E245" s="3">
        <v>4</v>
      </c>
      <c r="F245" s="3">
        <v>5</v>
      </c>
      <c r="G245" s="3" t="s">
        <v>15</v>
      </c>
      <c r="H245" s="3">
        <f t="shared" si="182"/>
        <v>1104</v>
      </c>
      <c r="I245" s="3" t="str">
        <f t="shared" si="151"/>
        <v>4-5-01-1104</v>
      </c>
      <c r="J245" s="4" t="s">
        <v>346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f t="shared" si="183"/>
        <v>0</v>
      </c>
      <c r="X245" s="38"/>
    </row>
    <row r="246" spans="1:24" ht="15">
      <c r="A246" s="2">
        <v>1105</v>
      </c>
      <c r="B246" s="4"/>
      <c r="C246" s="4"/>
      <c r="D246" s="2">
        <v>1105</v>
      </c>
      <c r="E246" s="3">
        <v>4</v>
      </c>
      <c r="F246" s="3">
        <v>5</v>
      </c>
      <c r="G246" s="3" t="s">
        <v>15</v>
      </c>
      <c r="H246" s="3">
        <f t="shared" si="182"/>
        <v>1105</v>
      </c>
      <c r="I246" s="3" t="str">
        <f t="shared" si="151"/>
        <v>4-5-01-1105</v>
      </c>
      <c r="J246" s="4" t="s">
        <v>347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f t="shared" si="183"/>
        <v>0</v>
      </c>
      <c r="X246" s="38"/>
    </row>
    <row r="247" spans="1:24" ht="15">
      <c r="A247" s="2">
        <v>1106</v>
      </c>
      <c r="B247" s="4"/>
      <c r="C247" s="4"/>
      <c r="D247" s="2">
        <v>1106</v>
      </c>
      <c r="E247" s="3">
        <v>4</v>
      </c>
      <c r="F247" s="3">
        <v>5</v>
      </c>
      <c r="G247" s="3" t="s">
        <v>15</v>
      </c>
      <c r="H247" s="3">
        <f t="shared" si="182"/>
        <v>1106</v>
      </c>
      <c r="I247" s="3" t="str">
        <f t="shared" si="151"/>
        <v>4-5-01-1106</v>
      </c>
      <c r="J247" s="4" t="s">
        <v>348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f t="shared" si="183"/>
        <v>0</v>
      </c>
      <c r="X247" s="38"/>
    </row>
    <row r="248" spans="1:24" ht="15">
      <c r="A248" s="2">
        <v>1107</v>
      </c>
      <c r="B248" s="4" t="s">
        <v>349</v>
      </c>
      <c r="C248" s="4">
        <v>41441021107</v>
      </c>
      <c r="D248" s="2">
        <v>1107</v>
      </c>
      <c r="E248" s="3">
        <v>4</v>
      </c>
      <c r="F248" s="3">
        <v>5</v>
      </c>
      <c r="G248" s="3" t="s">
        <v>15</v>
      </c>
      <c r="H248" s="3">
        <f t="shared" si="182"/>
        <v>1107</v>
      </c>
      <c r="I248" s="3" t="str">
        <f t="shared" si="151"/>
        <v>4-5-01-1107</v>
      </c>
      <c r="J248" s="4" t="s">
        <v>350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f t="shared" si="183"/>
        <v>0</v>
      </c>
      <c r="X248" s="62"/>
    </row>
    <row r="249" spans="1:24" ht="15">
      <c r="A249" s="6"/>
      <c r="B249" s="44"/>
      <c r="C249" s="44"/>
      <c r="D249" s="6"/>
      <c r="E249" s="45">
        <v>4</v>
      </c>
      <c r="F249" s="45">
        <v>5</v>
      </c>
      <c r="G249" s="45" t="s">
        <v>19</v>
      </c>
      <c r="H249" s="45">
        <v>0</v>
      </c>
      <c r="I249" s="45" t="str">
        <f t="shared" si="151"/>
        <v>4-5-02-0</v>
      </c>
      <c r="J249" s="44" t="s">
        <v>74</v>
      </c>
      <c r="K249" s="46">
        <f aca="true" t="shared" si="184" ref="K249:V249">SUM(K250:K250)</f>
        <v>22305.36</v>
      </c>
      <c r="L249" s="46">
        <f t="shared" si="184"/>
        <v>39541.32</v>
      </c>
      <c r="M249" s="46">
        <f t="shared" si="184"/>
        <v>27881.7</v>
      </c>
      <c r="N249" s="46">
        <f t="shared" si="184"/>
        <v>40555.2</v>
      </c>
      <c r="O249" s="46">
        <f t="shared" si="184"/>
        <v>30078.44</v>
      </c>
      <c r="P249" s="46">
        <f t="shared" si="184"/>
        <v>34302.94</v>
      </c>
      <c r="Q249" s="46">
        <f t="shared" si="184"/>
        <v>35654.78</v>
      </c>
      <c r="R249" s="46">
        <f t="shared" si="184"/>
        <v>24840.06</v>
      </c>
      <c r="S249" s="46">
        <f t="shared" si="184"/>
        <v>21363.9</v>
      </c>
      <c r="T249" s="46">
        <f t="shared" si="184"/>
        <v>9668.07</v>
      </c>
      <c r="U249" s="46">
        <f t="shared" si="184"/>
        <v>3681.35</v>
      </c>
      <c r="V249" s="46">
        <f t="shared" si="184"/>
        <v>0</v>
      </c>
      <c r="W249" s="46">
        <f aca="true" t="shared" si="185" ref="W249">SUM(W250:W250)</f>
        <v>289873.12</v>
      </c>
      <c r="X249" s="38"/>
    </row>
    <row r="250" spans="1:24" ht="15">
      <c r="A250" s="2">
        <v>1110</v>
      </c>
      <c r="B250" s="4" t="s">
        <v>351</v>
      </c>
      <c r="C250" s="4">
        <v>41441031110</v>
      </c>
      <c r="D250" s="2">
        <v>1110</v>
      </c>
      <c r="E250" s="3">
        <v>4</v>
      </c>
      <c r="F250" s="3">
        <v>5</v>
      </c>
      <c r="G250" s="3" t="s">
        <v>19</v>
      </c>
      <c r="H250" s="3">
        <f>+D250</f>
        <v>1110</v>
      </c>
      <c r="I250" s="3" t="str">
        <f t="shared" si="151"/>
        <v>4-5-02-1110</v>
      </c>
      <c r="J250" s="4" t="s">
        <v>352</v>
      </c>
      <c r="K250" s="5">
        <v>22305.36</v>
      </c>
      <c r="L250" s="5">
        <v>39541.32</v>
      </c>
      <c r="M250" s="5">
        <v>27881.7</v>
      </c>
      <c r="N250" s="5">
        <v>40555.2</v>
      </c>
      <c r="O250" s="5">
        <v>30078.44</v>
      </c>
      <c r="P250" s="5">
        <v>34302.94</v>
      </c>
      <c r="Q250" s="5">
        <v>35654.78</v>
      </c>
      <c r="R250" s="5">
        <v>24840.06</v>
      </c>
      <c r="S250" s="5">
        <v>21363.9</v>
      </c>
      <c r="T250" s="5">
        <v>9668.07</v>
      </c>
      <c r="U250" s="5">
        <v>3681.35</v>
      </c>
      <c r="V250" s="5"/>
      <c r="W250" s="5">
        <f>SUM(K250:V250)</f>
        <v>289873.12</v>
      </c>
      <c r="X250" s="62"/>
    </row>
    <row r="251" spans="1:24" ht="15">
      <c r="A251" s="9"/>
      <c r="B251" s="14"/>
      <c r="C251" s="14"/>
      <c r="D251" s="8"/>
      <c r="E251" s="11">
        <v>4</v>
      </c>
      <c r="F251" s="11">
        <v>5</v>
      </c>
      <c r="G251" s="11" t="s">
        <v>12</v>
      </c>
      <c r="H251" s="11">
        <v>0</v>
      </c>
      <c r="I251" s="11" t="str">
        <f t="shared" si="151"/>
        <v>4-5-00-0</v>
      </c>
      <c r="J251" s="61" t="s">
        <v>353</v>
      </c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52" t="s">
        <v>93</v>
      </c>
    </row>
    <row r="252" spans="1:24" ht="15">
      <c r="A252" s="6"/>
      <c r="B252" s="41"/>
      <c r="C252" s="41"/>
      <c r="D252" s="6"/>
      <c r="E252" s="42">
        <v>4</v>
      </c>
      <c r="F252" s="42">
        <v>9</v>
      </c>
      <c r="G252" s="42" t="s">
        <v>12</v>
      </c>
      <c r="H252" s="42">
        <v>0</v>
      </c>
      <c r="I252" s="42" t="str">
        <f t="shared" si="151"/>
        <v>4-9-00-0</v>
      </c>
      <c r="J252" s="41" t="s">
        <v>354</v>
      </c>
      <c r="K252" s="43">
        <f aca="true" t="shared" si="186" ref="K252:V252">+K253+K255</f>
        <v>0</v>
      </c>
      <c r="L252" s="43">
        <f t="shared" si="186"/>
        <v>0</v>
      </c>
      <c r="M252" s="43">
        <f t="shared" si="186"/>
        <v>0</v>
      </c>
      <c r="N252" s="43">
        <f t="shared" si="186"/>
        <v>0</v>
      </c>
      <c r="O252" s="43">
        <f t="shared" si="186"/>
        <v>0</v>
      </c>
      <c r="P252" s="43">
        <f t="shared" si="186"/>
        <v>0</v>
      </c>
      <c r="Q252" s="43">
        <f t="shared" si="186"/>
        <v>0</v>
      </c>
      <c r="R252" s="43">
        <f t="shared" si="186"/>
        <v>0</v>
      </c>
      <c r="S252" s="43">
        <f t="shared" si="186"/>
        <v>0</v>
      </c>
      <c r="T252" s="43">
        <f t="shared" si="186"/>
        <v>0</v>
      </c>
      <c r="U252" s="43">
        <f t="shared" si="186"/>
        <v>0</v>
      </c>
      <c r="V252" s="43">
        <f t="shared" si="186"/>
        <v>0</v>
      </c>
      <c r="W252" s="43">
        <f>+W253+W255</f>
        <v>0</v>
      </c>
      <c r="X252" s="38"/>
    </row>
    <row r="253" spans="1:24" ht="15">
      <c r="A253" s="6"/>
      <c r="B253" s="41"/>
      <c r="C253" s="41"/>
      <c r="D253" s="6"/>
      <c r="E253" s="45">
        <v>4</v>
      </c>
      <c r="F253" s="45">
        <v>9</v>
      </c>
      <c r="G253" s="45" t="s">
        <v>15</v>
      </c>
      <c r="H253" s="45">
        <v>0</v>
      </c>
      <c r="I253" s="45" t="str">
        <f t="shared" si="151"/>
        <v>4-9-01-0</v>
      </c>
      <c r="J253" s="44" t="s">
        <v>130</v>
      </c>
      <c r="K253" s="46">
        <f aca="true" t="shared" si="187" ref="K253:V253">+K254</f>
        <v>0</v>
      </c>
      <c r="L253" s="46">
        <f t="shared" si="187"/>
        <v>0</v>
      </c>
      <c r="M253" s="46">
        <f t="shared" si="187"/>
        <v>0</v>
      </c>
      <c r="N253" s="46">
        <f t="shared" si="187"/>
        <v>0</v>
      </c>
      <c r="O253" s="46">
        <f t="shared" si="187"/>
        <v>0</v>
      </c>
      <c r="P253" s="46">
        <f t="shared" si="187"/>
        <v>0</v>
      </c>
      <c r="Q253" s="46">
        <f t="shared" si="187"/>
        <v>0</v>
      </c>
      <c r="R253" s="46">
        <f t="shared" si="187"/>
        <v>0</v>
      </c>
      <c r="S253" s="46">
        <f t="shared" si="187"/>
        <v>0</v>
      </c>
      <c r="T253" s="46">
        <f t="shared" si="187"/>
        <v>0</v>
      </c>
      <c r="U253" s="46">
        <f t="shared" si="187"/>
        <v>0</v>
      </c>
      <c r="V253" s="46">
        <f t="shared" si="187"/>
        <v>0</v>
      </c>
      <c r="W253" s="46">
        <f aca="true" t="shared" si="188" ref="W253">+W254</f>
        <v>0</v>
      </c>
      <c r="X253" s="38"/>
    </row>
    <row r="254" spans="1:24" ht="15">
      <c r="A254" s="6"/>
      <c r="B254" s="41"/>
      <c r="C254" s="41"/>
      <c r="D254" s="6"/>
      <c r="E254" s="3">
        <v>4</v>
      </c>
      <c r="F254" s="3">
        <v>9</v>
      </c>
      <c r="G254" s="3" t="s">
        <v>15</v>
      </c>
      <c r="H254" s="3">
        <v>0</v>
      </c>
      <c r="I254" s="3" t="str">
        <f t="shared" si="151"/>
        <v>4-9-01-0</v>
      </c>
      <c r="J254" s="41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38"/>
    </row>
    <row r="255" spans="1:24" ht="15">
      <c r="A255" s="6"/>
      <c r="B255" s="44"/>
      <c r="C255" s="44"/>
      <c r="D255" s="6"/>
      <c r="E255" s="45">
        <v>4</v>
      </c>
      <c r="F255" s="45">
        <v>9</v>
      </c>
      <c r="G255" s="45" t="s">
        <v>19</v>
      </c>
      <c r="H255" s="45">
        <v>0</v>
      </c>
      <c r="I255" s="45" t="str">
        <f t="shared" si="151"/>
        <v>4-9-02-0</v>
      </c>
      <c r="J255" s="44" t="s">
        <v>134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38"/>
    </row>
    <row r="256" spans="1:24" ht="15">
      <c r="A256" s="10"/>
      <c r="B256" s="32"/>
      <c r="C256" s="32"/>
      <c r="D256" s="10"/>
      <c r="E256" s="39">
        <v>5</v>
      </c>
      <c r="F256" s="39">
        <v>0</v>
      </c>
      <c r="G256" s="39" t="s">
        <v>12</v>
      </c>
      <c r="H256" s="39">
        <v>0</v>
      </c>
      <c r="I256" s="39" t="str">
        <f t="shared" si="151"/>
        <v>5-0-00-0</v>
      </c>
      <c r="J256" s="32" t="s">
        <v>355</v>
      </c>
      <c r="K256" s="40">
        <f aca="true" t="shared" si="189" ref="K256:V256">+K257+K337</f>
        <v>6722761.43</v>
      </c>
      <c r="L256" s="40">
        <f t="shared" si="189"/>
        <v>6526178.82</v>
      </c>
      <c r="M256" s="40">
        <f t="shared" si="189"/>
        <v>6508236.279999999</v>
      </c>
      <c r="N256" s="40">
        <f t="shared" si="189"/>
        <v>6621301.25</v>
      </c>
      <c r="O256" s="40">
        <f t="shared" si="189"/>
        <v>6715869.06</v>
      </c>
      <c r="P256" s="40">
        <f t="shared" si="189"/>
        <v>6541998.65</v>
      </c>
      <c r="Q256" s="40">
        <f t="shared" si="189"/>
        <v>6766010.05</v>
      </c>
      <c r="R256" s="40">
        <f t="shared" si="189"/>
        <v>6822675</v>
      </c>
      <c r="S256" s="40">
        <f t="shared" si="189"/>
        <v>6858861.9799999995</v>
      </c>
      <c r="T256" s="40">
        <f t="shared" si="189"/>
        <v>6856621.68</v>
      </c>
      <c r="U256" s="40">
        <f t="shared" si="189"/>
        <v>6916783.14</v>
      </c>
      <c r="V256" s="40">
        <f t="shared" si="189"/>
        <v>6859826.380000001</v>
      </c>
      <c r="W256" s="40">
        <f>+W257+W337</f>
        <v>80717123.72</v>
      </c>
      <c r="X256" s="38"/>
    </row>
    <row r="257" spans="1:24" ht="15">
      <c r="A257" s="6"/>
      <c r="B257" s="41"/>
      <c r="C257" s="41"/>
      <c r="D257" s="6"/>
      <c r="E257" s="42">
        <v>5</v>
      </c>
      <c r="F257" s="42">
        <v>1</v>
      </c>
      <c r="G257" s="42" t="s">
        <v>12</v>
      </c>
      <c r="H257" s="42">
        <v>0</v>
      </c>
      <c r="I257" s="42" t="str">
        <f t="shared" si="151"/>
        <v>5-1-00-0</v>
      </c>
      <c r="J257" s="41" t="s">
        <v>355</v>
      </c>
      <c r="K257" s="43">
        <f aca="true" t="shared" si="190" ref="K257:V257">+K258+K260+K265+K272+K274+K276+K278+K270</f>
        <v>6722761.43</v>
      </c>
      <c r="L257" s="43">
        <f t="shared" si="190"/>
        <v>6526178.82</v>
      </c>
      <c r="M257" s="43">
        <f t="shared" si="190"/>
        <v>6508236.279999999</v>
      </c>
      <c r="N257" s="43">
        <f t="shared" si="190"/>
        <v>6621301.25</v>
      </c>
      <c r="O257" s="43">
        <f t="shared" si="190"/>
        <v>6715869.06</v>
      </c>
      <c r="P257" s="43">
        <f t="shared" si="190"/>
        <v>6541998.65</v>
      </c>
      <c r="Q257" s="43">
        <f t="shared" si="190"/>
        <v>6766010.05</v>
      </c>
      <c r="R257" s="43">
        <f t="shared" si="190"/>
        <v>6822675</v>
      </c>
      <c r="S257" s="43">
        <f t="shared" si="190"/>
        <v>6858861.9799999995</v>
      </c>
      <c r="T257" s="43">
        <f t="shared" si="190"/>
        <v>6856621.68</v>
      </c>
      <c r="U257" s="43">
        <f t="shared" si="190"/>
        <v>6916783.14</v>
      </c>
      <c r="V257" s="43">
        <f t="shared" si="190"/>
        <v>6859826.380000001</v>
      </c>
      <c r="W257" s="43">
        <f aca="true" t="shared" si="191" ref="W257">+W258+W260+W265+W272+W274+W276+W278+W270</f>
        <v>80717123.72</v>
      </c>
      <c r="X257" s="38"/>
    </row>
    <row r="258" spans="1:24" ht="15">
      <c r="A258" s="6"/>
      <c r="B258" s="44"/>
      <c r="C258" s="44"/>
      <c r="D258" s="6"/>
      <c r="E258" s="3">
        <v>5</v>
      </c>
      <c r="F258" s="3">
        <v>1</v>
      </c>
      <c r="G258" s="45" t="s">
        <v>15</v>
      </c>
      <c r="H258" s="45">
        <v>0</v>
      </c>
      <c r="I258" s="45" t="str">
        <f t="shared" si="151"/>
        <v>5-1-01-0</v>
      </c>
      <c r="J258" s="44" t="s">
        <v>356</v>
      </c>
      <c r="K258" s="46">
        <f aca="true" t="shared" si="192" ref="K258:V258">SUM(K259:K259)</f>
        <v>4836561</v>
      </c>
      <c r="L258" s="46">
        <f t="shared" si="192"/>
        <v>4832499</v>
      </c>
      <c r="M258" s="46">
        <f t="shared" si="192"/>
        <v>4846286</v>
      </c>
      <c r="N258" s="46">
        <f t="shared" si="192"/>
        <v>4890602</v>
      </c>
      <c r="O258" s="46">
        <f t="shared" si="192"/>
        <v>4929176</v>
      </c>
      <c r="P258" s="46">
        <f t="shared" si="192"/>
        <v>4976820</v>
      </c>
      <c r="Q258" s="46">
        <f t="shared" si="192"/>
        <v>5016413</v>
      </c>
      <c r="R258" s="46">
        <f t="shared" si="192"/>
        <v>5054892</v>
      </c>
      <c r="S258" s="46">
        <f t="shared" si="192"/>
        <v>5090765</v>
      </c>
      <c r="T258" s="46">
        <f t="shared" si="192"/>
        <v>5125258</v>
      </c>
      <c r="U258" s="46">
        <f t="shared" si="192"/>
        <v>5169086</v>
      </c>
      <c r="V258" s="46">
        <f t="shared" si="192"/>
        <v>5023525</v>
      </c>
      <c r="W258" s="46">
        <f aca="true" t="shared" si="193" ref="W258">SUM(W259:W259)</f>
        <v>59791883</v>
      </c>
      <c r="X258" s="38"/>
    </row>
    <row r="259" spans="1:24" ht="15">
      <c r="A259" s="2">
        <v>1407</v>
      </c>
      <c r="B259" s="4" t="s">
        <v>357</v>
      </c>
      <c r="C259" s="4">
        <v>41511021407</v>
      </c>
      <c r="D259" s="2">
        <v>1407</v>
      </c>
      <c r="E259" s="3">
        <v>5</v>
      </c>
      <c r="F259" s="3">
        <v>1</v>
      </c>
      <c r="G259" s="3" t="s">
        <v>15</v>
      </c>
      <c r="H259" s="3">
        <f>+D259</f>
        <v>1407</v>
      </c>
      <c r="I259" s="3" t="str">
        <f t="shared" si="151"/>
        <v>5-1-01-1407</v>
      </c>
      <c r="J259" s="4" t="s">
        <v>358</v>
      </c>
      <c r="K259" s="5">
        <v>4836561</v>
      </c>
      <c r="L259" s="5">
        <v>4832499</v>
      </c>
      <c r="M259" s="5">
        <v>4846286</v>
      </c>
      <c r="N259" s="5">
        <v>4890602</v>
      </c>
      <c r="O259" s="5">
        <v>4929176</v>
      </c>
      <c r="P259" s="5">
        <v>4976820</v>
      </c>
      <c r="Q259" s="5">
        <v>5016413</v>
      </c>
      <c r="R259" s="5">
        <v>5054892</v>
      </c>
      <c r="S259" s="5">
        <v>5090765</v>
      </c>
      <c r="T259" s="5">
        <v>5125258</v>
      </c>
      <c r="U259" s="5">
        <v>5169086</v>
      </c>
      <c r="V259" s="5">
        <v>5023525</v>
      </c>
      <c r="W259" s="5">
        <f>SUM(K259:V259)</f>
        <v>59791883</v>
      </c>
      <c r="X259" s="38"/>
    </row>
    <row r="260" spans="1:24" ht="15">
      <c r="A260" s="6"/>
      <c r="B260" s="44"/>
      <c r="C260" s="44"/>
      <c r="D260" s="6"/>
      <c r="E260" s="45">
        <v>5</v>
      </c>
      <c r="F260" s="45">
        <v>1</v>
      </c>
      <c r="G260" s="45" t="s">
        <v>19</v>
      </c>
      <c r="H260" s="45">
        <v>0</v>
      </c>
      <c r="I260" s="45" t="str">
        <f t="shared" si="151"/>
        <v>5-1-02-0</v>
      </c>
      <c r="J260" s="44" t="s">
        <v>359</v>
      </c>
      <c r="K260" s="46">
        <f aca="true" t="shared" si="194" ref="K260:V260">SUM(K261:K264)</f>
        <v>0</v>
      </c>
      <c r="L260" s="46">
        <f t="shared" si="194"/>
        <v>0</v>
      </c>
      <c r="M260" s="46">
        <f t="shared" si="194"/>
        <v>0</v>
      </c>
      <c r="N260" s="46">
        <f t="shared" si="194"/>
        <v>0</v>
      </c>
      <c r="O260" s="46">
        <f t="shared" si="194"/>
        <v>0</v>
      </c>
      <c r="P260" s="46">
        <f t="shared" si="194"/>
        <v>0</v>
      </c>
      <c r="Q260" s="46">
        <f t="shared" si="194"/>
        <v>0</v>
      </c>
      <c r="R260" s="46">
        <f t="shared" si="194"/>
        <v>0</v>
      </c>
      <c r="S260" s="46">
        <f t="shared" si="194"/>
        <v>0</v>
      </c>
      <c r="T260" s="46">
        <f t="shared" si="194"/>
        <v>0</v>
      </c>
      <c r="U260" s="46">
        <f t="shared" si="194"/>
        <v>0</v>
      </c>
      <c r="V260" s="46">
        <f t="shared" si="194"/>
        <v>0</v>
      </c>
      <c r="W260" s="46">
        <f aca="true" t="shared" si="195" ref="W260">SUM(W261:W264)</f>
        <v>0</v>
      </c>
      <c r="X260" s="38"/>
    </row>
    <row r="261" spans="1:24" ht="15">
      <c r="A261" s="2">
        <v>801</v>
      </c>
      <c r="B261" s="4" t="s">
        <v>360</v>
      </c>
      <c r="C261" s="4">
        <v>41511030801</v>
      </c>
      <c r="D261" s="2">
        <v>801</v>
      </c>
      <c r="E261" s="3">
        <v>5</v>
      </c>
      <c r="F261" s="3">
        <v>1</v>
      </c>
      <c r="G261" s="3" t="s">
        <v>19</v>
      </c>
      <c r="H261" s="3">
        <f aca="true" t="shared" si="196" ref="H261:H264">+D261</f>
        <v>801</v>
      </c>
      <c r="I261" s="3" t="str">
        <f aca="true" t="shared" si="197" ref="I261:I325">CONCATENATE(E261,"-",F261,"-",G261,"-",H261)</f>
        <v>5-1-02-801</v>
      </c>
      <c r="J261" s="4" t="s">
        <v>361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f aca="true" t="shared" si="198" ref="W261:W264">SUM(K261:V261)</f>
        <v>0</v>
      </c>
      <c r="X261" s="38"/>
    </row>
    <row r="262" spans="1:24" ht="15">
      <c r="A262" s="2">
        <v>1364</v>
      </c>
      <c r="B262" s="4" t="s">
        <v>362</v>
      </c>
      <c r="C262" s="4">
        <v>41511031364</v>
      </c>
      <c r="D262" s="2">
        <v>1364</v>
      </c>
      <c r="E262" s="3">
        <v>5</v>
      </c>
      <c r="F262" s="3">
        <v>1</v>
      </c>
      <c r="G262" s="3" t="s">
        <v>19</v>
      </c>
      <c r="H262" s="3">
        <f t="shared" si="196"/>
        <v>1364</v>
      </c>
      <c r="I262" s="3" t="str">
        <f t="shared" si="197"/>
        <v>5-1-02-1364</v>
      </c>
      <c r="J262" s="4" t="s">
        <v>363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f t="shared" si="198"/>
        <v>0</v>
      </c>
      <c r="X262" s="38"/>
    </row>
    <row r="263" spans="1:24" ht="15">
      <c r="A263" s="2">
        <v>1406</v>
      </c>
      <c r="B263" s="4" t="s">
        <v>364</v>
      </c>
      <c r="C263" s="4">
        <v>41511031406</v>
      </c>
      <c r="D263" s="2">
        <v>1406</v>
      </c>
      <c r="E263" s="3">
        <v>5</v>
      </c>
      <c r="F263" s="3">
        <v>1</v>
      </c>
      <c r="G263" s="3" t="s">
        <v>19</v>
      </c>
      <c r="H263" s="3">
        <f t="shared" si="196"/>
        <v>1406</v>
      </c>
      <c r="I263" s="3" t="str">
        <f t="shared" si="197"/>
        <v>5-1-02-1406</v>
      </c>
      <c r="J263" s="4" t="s">
        <v>365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f t="shared" si="198"/>
        <v>0</v>
      </c>
      <c r="X263" s="38"/>
    </row>
    <row r="264" spans="1:24" ht="15">
      <c r="A264" s="2">
        <v>1409</v>
      </c>
      <c r="B264" s="4" t="s">
        <v>366</v>
      </c>
      <c r="C264" s="4">
        <v>41511031409</v>
      </c>
      <c r="D264" s="2">
        <v>1409</v>
      </c>
      <c r="E264" s="3">
        <v>5</v>
      </c>
      <c r="F264" s="3">
        <v>1</v>
      </c>
      <c r="G264" s="3" t="s">
        <v>19</v>
      </c>
      <c r="H264" s="3">
        <f t="shared" si="196"/>
        <v>1409</v>
      </c>
      <c r="I264" s="3" t="str">
        <f t="shared" si="197"/>
        <v>5-1-02-1409</v>
      </c>
      <c r="J264" s="4" t="s">
        <v>367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f t="shared" si="198"/>
        <v>0</v>
      </c>
      <c r="X264" s="38"/>
    </row>
    <row r="265" spans="1:24" ht="15">
      <c r="A265" s="6"/>
      <c r="B265" s="44"/>
      <c r="C265" s="44"/>
      <c r="D265" s="6"/>
      <c r="E265" s="45">
        <v>5</v>
      </c>
      <c r="F265" s="45">
        <v>1</v>
      </c>
      <c r="G265" s="45" t="s">
        <v>23</v>
      </c>
      <c r="H265" s="45">
        <v>0</v>
      </c>
      <c r="I265" s="45" t="str">
        <f t="shared" si="197"/>
        <v>5-1-03-0</v>
      </c>
      <c r="J265" s="44" t="s">
        <v>368</v>
      </c>
      <c r="K265" s="46">
        <f aca="true" t="shared" si="199" ref="K265:V265">SUM(K266:K269)</f>
        <v>31499.88</v>
      </c>
      <c r="L265" s="46">
        <f t="shared" si="199"/>
        <v>36342.9</v>
      </c>
      <c r="M265" s="46">
        <f t="shared" si="199"/>
        <v>37974.51</v>
      </c>
      <c r="N265" s="46">
        <f t="shared" si="199"/>
        <v>31052.64</v>
      </c>
      <c r="O265" s="46">
        <f t="shared" si="199"/>
        <v>36177.03999999999</v>
      </c>
      <c r="P265" s="46">
        <f t="shared" si="199"/>
        <v>36909.78999999999</v>
      </c>
      <c r="Q265" s="46">
        <f t="shared" si="199"/>
        <v>39377.79</v>
      </c>
      <c r="R265" s="46">
        <f t="shared" si="199"/>
        <v>40062.06</v>
      </c>
      <c r="S265" s="46">
        <f t="shared" si="199"/>
        <v>37425.68</v>
      </c>
      <c r="T265" s="46">
        <f t="shared" si="199"/>
        <v>42249.66</v>
      </c>
      <c r="U265" s="46">
        <f t="shared" si="199"/>
        <v>38180.47</v>
      </c>
      <c r="V265" s="46">
        <f t="shared" si="199"/>
        <v>32499.030000000002</v>
      </c>
      <c r="W265" s="46">
        <f aca="true" t="shared" si="200" ref="W265">SUM(W266:W269)</f>
        <v>439751.45</v>
      </c>
      <c r="X265" s="38"/>
    </row>
    <row r="266" spans="1:24" ht="15">
      <c r="A266" s="2">
        <v>1351</v>
      </c>
      <c r="B266" s="4" t="s">
        <v>369</v>
      </c>
      <c r="C266" s="4">
        <v>41511041351</v>
      </c>
      <c r="D266" s="2">
        <v>1351</v>
      </c>
      <c r="E266" s="3">
        <v>5</v>
      </c>
      <c r="F266" s="3">
        <v>1</v>
      </c>
      <c r="G266" s="3" t="s">
        <v>23</v>
      </c>
      <c r="H266" s="3">
        <f aca="true" t="shared" si="201" ref="H266:H269">+D266</f>
        <v>1351</v>
      </c>
      <c r="I266" s="3" t="str">
        <f t="shared" si="197"/>
        <v>5-1-03-1351</v>
      </c>
      <c r="J266" s="4" t="s">
        <v>370</v>
      </c>
      <c r="K266" s="5">
        <v>26203.66</v>
      </c>
      <c r="L266" s="5">
        <v>30057.93</v>
      </c>
      <c r="M266" s="5">
        <v>31754.93</v>
      </c>
      <c r="N266" s="5">
        <v>24956.11</v>
      </c>
      <c r="O266" s="5">
        <v>30093.01</v>
      </c>
      <c r="P266" s="5">
        <v>30708.12</v>
      </c>
      <c r="Q266" s="5">
        <v>33048.51</v>
      </c>
      <c r="R266" s="5">
        <v>34187.53</v>
      </c>
      <c r="S266" s="5">
        <v>32066.41</v>
      </c>
      <c r="T266" s="5">
        <v>35802.16</v>
      </c>
      <c r="U266" s="5">
        <v>32033.46</v>
      </c>
      <c r="V266" s="5">
        <v>26472.24</v>
      </c>
      <c r="W266" s="5">
        <f aca="true" t="shared" si="202" ref="W266:W269">SUM(K266:V266)</f>
        <v>367384.07</v>
      </c>
      <c r="X266" s="38"/>
    </row>
    <row r="267" spans="1:24" ht="15">
      <c r="A267" s="2">
        <v>1352</v>
      </c>
      <c r="B267" s="4" t="s">
        <v>371</v>
      </c>
      <c r="C267" s="4">
        <v>41511041352</v>
      </c>
      <c r="D267" s="2">
        <v>1352</v>
      </c>
      <c r="E267" s="3">
        <v>5</v>
      </c>
      <c r="F267" s="3">
        <v>1</v>
      </c>
      <c r="G267" s="3" t="s">
        <v>23</v>
      </c>
      <c r="H267" s="3">
        <f t="shared" si="201"/>
        <v>1352</v>
      </c>
      <c r="I267" s="3" t="str">
        <f t="shared" si="197"/>
        <v>5-1-03-1352</v>
      </c>
      <c r="J267" s="4" t="s">
        <v>372</v>
      </c>
      <c r="K267" s="5">
        <v>4500</v>
      </c>
      <c r="L267" s="5">
        <v>4500</v>
      </c>
      <c r="M267" s="5">
        <v>4500</v>
      </c>
      <c r="N267" s="5">
        <v>4500</v>
      </c>
      <c r="O267" s="5">
        <v>4500</v>
      </c>
      <c r="P267" s="5">
        <v>4500</v>
      </c>
      <c r="Q267" s="5">
        <v>4500</v>
      </c>
      <c r="R267" s="5">
        <v>4500</v>
      </c>
      <c r="S267" s="5">
        <v>4500</v>
      </c>
      <c r="T267" s="5">
        <v>4500</v>
      </c>
      <c r="U267" s="5">
        <v>4500</v>
      </c>
      <c r="V267" s="5">
        <v>4500</v>
      </c>
      <c r="W267" s="5">
        <f t="shared" si="202"/>
        <v>54000</v>
      </c>
      <c r="X267" s="38"/>
    </row>
    <row r="268" spans="1:24" ht="15">
      <c r="A268" s="2">
        <v>1353</v>
      </c>
      <c r="B268" s="4" t="s">
        <v>373</v>
      </c>
      <c r="C268" s="4">
        <v>41511041353</v>
      </c>
      <c r="D268" s="2">
        <v>1353</v>
      </c>
      <c r="E268" s="3">
        <v>5</v>
      </c>
      <c r="F268" s="3">
        <v>1</v>
      </c>
      <c r="G268" s="3" t="s">
        <v>23</v>
      </c>
      <c r="H268" s="3">
        <f t="shared" si="201"/>
        <v>1353</v>
      </c>
      <c r="I268" s="3" t="str">
        <f t="shared" si="197"/>
        <v>5-1-03-1353</v>
      </c>
      <c r="J268" s="4" t="s">
        <v>374</v>
      </c>
      <c r="K268" s="5">
        <v>796.22</v>
      </c>
      <c r="L268" s="5">
        <v>1784.97</v>
      </c>
      <c r="M268" s="5">
        <v>1719.58</v>
      </c>
      <c r="N268" s="5">
        <v>1596.53</v>
      </c>
      <c r="O268" s="5">
        <v>1584.03</v>
      </c>
      <c r="P268" s="5">
        <v>1701.67</v>
      </c>
      <c r="Q268" s="5">
        <v>1829.28</v>
      </c>
      <c r="R268" s="5">
        <v>1374.53</v>
      </c>
      <c r="S268" s="5">
        <v>859.27</v>
      </c>
      <c r="T268" s="5">
        <v>1947.5</v>
      </c>
      <c r="U268" s="5">
        <v>1647.01</v>
      </c>
      <c r="V268" s="5">
        <v>1526.79</v>
      </c>
      <c r="W268" s="5">
        <f t="shared" si="202"/>
        <v>18367.38</v>
      </c>
      <c r="X268" s="38"/>
    </row>
    <row r="269" spans="1:24" ht="15">
      <c r="A269" s="2">
        <v>1354</v>
      </c>
      <c r="B269" s="4"/>
      <c r="C269" s="4"/>
      <c r="D269" s="2">
        <v>1354</v>
      </c>
      <c r="E269" s="3">
        <v>5</v>
      </c>
      <c r="F269" s="3">
        <v>1</v>
      </c>
      <c r="G269" s="3" t="s">
        <v>23</v>
      </c>
      <c r="H269" s="3">
        <f t="shared" si="201"/>
        <v>1354</v>
      </c>
      <c r="I269" s="3" t="str">
        <f t="shared" si="197"/>
        <v>5-1-03-1354</v>
      </c>
      <c r="J269" s="4" t="s">
        <v>375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f t="shared" si="202"/>
        <v>0</v>
      </c>
      <c r="X269" s="38"/>
    </row>
    <row r="270" spans="1:24" ht="15">
      <c r="A270" s="2"/>
      <c r="B270" s="4"/>
      <c r="C270" s="4"/>
      <c r="D270" s="2"/>
      <c r="E270" s="45">
        <v>5</v>
      </c>
      <c r="F270" s="45">
        <v>1</v>
      </c>
      <c r="G270" s="45" t="s">
        <v>148</v>
      </c>
      <c r="H270" s="45">
        <v>0</v>
      </c>
      <c r="I270" s="45" t="str">
        <f t="shared" si="197"/>
        <v>5-1-04-0</v>
      </c>
      <c r="J270" s="44" t="s">
        <v>376</v>
      </c>
      <c r="K270" s="46">
        <f aca="true" t="shared" si="203" ref="K270:V270">SUM(K271:K271)</f>
        <v>0</v>
      </c>
      <c r="L270" s="46">
        <f t="shared" si="203"/>
        <v>0</v>
      </c>
      <c r="M270" s="46">
        <f t="shared" si="203"/>
        <v>0</v>
      </c>
      <c r="N270" s="46">
        <f t="shared" si="203"/>
        <v>0</v>
      </c>
      <c r="O270" s="46">
        <f t="shared" si="203"/>
        <v>0</v>
      </c>
      <c r="P270" s="46">
        <f t="shared" si="203"/>
        <v>0</v>
      </c>
      <c r="Q270" s="46">
        <f t="shared" si="203"/>
        <v>0</v>
      </c>
      <c r="R270" s="46">
        <f t="shared" si="203"/>
        <v>0</v>
      </c>
      <c r="S270" s="46">
        <f t="shared" si="203"/>
        <v>0</v>
      </c>
      <c r="T270" s="46">
        <f t="shared" si="203"/>
        <v>0</v>
      </c>
      <c r="U270" s="46">
        <f t="shared" si="203"/>
        <v>0</v>
      </c>
      <c r="V270" s="46">
        <f t="shared" si="203"/>
        <v>0</v>
      </c>
      <c r="W270" s="46">
        <f aca="true" t="shared" si="204" ref="W270">SUM(W271:W271)</f>
        <v>0</v>
      </c>
      <c r="X270" s="38"/>
    </row>
    <row r="271" spans="1:24" ht="15">
      <c r="A271" s="2"/>
      <c r="B271" s="4"/>
      <c r="C271" s="4"/>
      <c r="D271" s="2"/>
      <c r="E271" s="3">
        <v>5</v>
      </c>
      <c r="F271" s="3">
        <v>1</v>
      </c>
      <c r="G271" s="3" t="s">
        <v>148</v>
      </c>
      <c r="H271" s="3">
        <v>0</v>
      </c>
      <c r="I271" s="3" t="str">
        <f t="shared" si="197"/>
        <v>5-1-04-0</v>
      </c>
      <c r="J271" s="4" t="s">
        <v>376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>
        <f>SUM(K271:V271)</f>
        <v>0</v>
      </c>
      <c r="X271" s="38"/>
    </row>
    <row r="272" spans="1:24" ht="15">
      <c r="A272" s="6"/>
      <c r="B272" s="44"/>
      <c r="C272" s="44"/>
      <c r="D272" s="6"/>
      <c r="E272" s="45">
        <v>5</v>
      </c>
      <c r="F272" s="45">
        <v>1</v>
      </c>
      <c r="G272" s="45" t="s">
        <v>159</v>
      </c>
      <c r="H272" s="45">
        <v>0</v>
      </c>
      <c r="I272" s="45" t="str">
        <f t="shared" si="197"/>
        <v>5-1-05-0</v>
      </c>
      <c r="J272" s="44" t="s">
        <v>377</v>
      </c>
      <c r="K272" s="46">
        <f aca="true" t="shared" si="205" ref="K272:V272">SUM(K273:K273)</f>
        <v>0</v>
      </c>
      <c r="L272" s="46">
        <f t="shared" si="205"/>
        <v>0</v>
      </c>
      <c r="M272" s="46">
        <f t="shared" si="205"/>
        <v>0</v>
      </c>
      <c r="N272" s="46">
        <f t="shared" si="205"/>
        <v>0</v>
      </c>
      <c r="O272" s="46">
        <f t="shared" si="205"/>
        <v>0</v>
      </c>
      <c r="P272" s="46">
        <f t="shared" si="205"/>
        <v>0</v>
      </c>
      <c r="Q272" s="46">
        <f t="shared" si="205"/>
        <v>0</v>
      </c>
      <c r="R272" s="46">
        <f t="shared" si="205"/>
        <v>0</v>
      </c>
      <c r="S272" s="46">
        <f t="shared" si="205"/>
        <v>0</v>
      </c>
      <c r="T272" s="46">
        <f t="shared" si="205"/>
        <v>0</v>
      </c>
      <c r="U272" s="46">
        <f t="shared" si="205"/>
        <v>0</v>
      </c>
      <c r="V272" s="46">
        <f t="shared" si="205"/>
        <v>0</v>
      </c>
      <c r="W272" s="46">
        <f aca="true" t="shared" si="206" ref="W272">SUM(W273:W273)</f>
        <v>0</v>
      </c>
      <c r="X272" s="38"/>
    </row>
    <row r="273" spans="1:24" ht="15">
      <c r="A273" s="2">
        <v>971</v>
      </c>
      <c r="B273" s="4" t="s">
        <v>378</v>
      </c>
      <c r="C273" s="4">
        <v>41511050971</v>
      </c>
      <c r="D273" s="2">
        <v>971</v>
      </c>
      <c r="E273" s="3">
        <v>5</v>
      </c>
      <c r="F273" s="3">
        <v>1</v>
      </c>
      <c r="G273" s="3" t="s">
        <v>159</v>
      </c>
      <c r="H273" s="3">
        <f>+D273</f>
        <v>971</v>
      </c>
      <c r="I273" s="3" t="str">
        <f t="shared" si="197"/>
        <v>5-1-05-971</v>
      </c>
      <c r="J273" s="4" t="s">
        <v>379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f>SUM(K273:V273)</f>
        <v>0</v>
      </c>
      <c r="X273" s="38"/>
    </row>
    <row r="274" spans="1:24" ht="15">
      <c r="A274" s="6"/>
      <c r="B274" s="44"/>
      <c r="C274" s="44"/>
      <c r="D274" s="6"/>
      <c r="E274" s="45">
        <v>5</v>
      </c>
      <c r="F274" s="45">
        <v>1</v>
      </c>
      <c r="G274" s="45" t="s">
        <v>169</v>
      </c>
      <c r="H274" s="45">
        <v>0</v>
      </c>
      <c r="I274" s="45" t="str">
        <f t="shared" si="197"/>
        <v>5-1-06-0</v>
      </c>
      <c r="J274" s="44" t="s">
        <v>380</v>
      </c>
      <c r="K274" s="46">
        <f aca="true" t="shared" si="207" ref="K274:V274">SUM(K275:K275)</f>
        <v>0</v>
      </c>
      <c r="L274" s="46">
        <f t="shared" si="207"/>
        <v>0</v>
      </c>
      <c r="M274" s="46">
        <f t="shared" si="207"/>
        <v>0</v>
      </c>
      <c r="N274" s="46">
        <f t="shared" si="207"/>
        <v>0</v>
      </c>
      <c r="O274" s="46">
        <f t="shared" si="207"/>
        <v>0</v>
      </c>
      <c r="P274" s="46">
        <f t="shared" si="207"/>
        <v>0</v>
      </c>
      <c r="Q274" s="46">
        <f t="shared" si="207"/>
        <v>0</v>
      </c>
      <c r="R274" s="46">
        <f t="shared" si="207"/>
        <v>0</v>
      </c>
      <c r="S274" s="46">
        <f t="shared" si="207"/>
        <v>0</v>
      </c>
      <c r="T274" s="46">
        <f t="shared" si="207"/>
        <v>0</v>
      </c>
      <c r="U274" s="46">
        <f t="shared" si="207"/>
        <v>0</v>
      </c>
      <c r="V274" s="46">
        <f t="shared" si="207"/>
        <v>0</v>
      </c>
      <c r="W274" s="46">
        <f aca="true" t="shared" si="208" ref="W274">SUM(W275:W275)</f>
        <v>0</v>
      </c>
      <c r="X274" s="38"/>
    </row>
    <row r="275" spans="1:24" ht="15">
      <c r="A275" s="6"/>
      <c r="B275" s="41"/>
      <c r="C275" s="41"/>
      <c r="D275" s="6"/>
      <c r="E275" s="3">
        <v>5</v>
      </c>
      <c r="F275" s="3">
        <v>1</v>
      </c>
      <c r="G275" s="3" t="s">
        <v>169</v>
      </c>
      <c r="H275" s="3">
        <v>0</v>
      </c>
      <c r="I275" s="3" t="str">
        <f t="shared" si="197"/>
        <v>5-1-06-0</v>
      </c>
      <c r="J275" s="4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>
        <f>SUM(K275:V275)</f>
        <v>0</v>
      </c>
      <c r="X275" s="38"/>
    </row>
    <row r="276" spans="1:24" ht="15">
      <c r="A276" s="6"/>
      <c r="B276" s="44"/>
      <c r="C276" s="44"/>
      <c r="D276" s="6"/>
      <c r="E276" s="45">
        <v>5</v>
      </c>
      <c r="F276" s="45">
        <v>1</v>
      </c>
      <c r="G276" s="45" t="s">
        <v>175</v>
      </c>
      <c r="H276" s="45">
        <v>0</v>
      </c>
      <c r="I276" s="45" t="str">
        <f t="shared" si="197"/>
        <v>5-1-07-0</v>
      </c>
      <c r="J276" s="44" t="s">
        <v>381</v>
      </c>
      <c r="K276" s="46">
        <f aca="true" t="shared" si="209" ref="K276:V276">SUM(K277:K277)</f>
        <v>0</v>
      </c>
      <c r="L276" s="46">
        <f t="shared" si="209"/>
        <v>0</v>
      </c>
      <c r="M276" s="46">
        <f t="shared" si="209"/>
        <v>0</v>
      </c>
      <c r="N276" s="46">
        <f t="shared" si="209"/>
        <v>0</v>
      </c>
      <c r="O276" s="46">
        <f t="shared" si="209"/>
        <v>0</v>
      </c>
      <c r="P276" s="46">
        <f t="shared" si="209"/>
        <v>0</v>
      </c>
      <c r="Q276" s="46">
        <f t="shared" si="209"/>
        <v>0</v>
      </c>
      <c r="R276" s="46">
        <f t="shared" si="209"/>
        <v>0</v>
      </c>
      <c r="S276" s="46">
        <f t="shared" si="209"/>
        <v>0</v>
      </c>
      <c r="T276" s="46">
        <f t="shared" si="209"/>
        <v>0</v>
      </c>
      <c r="U276" s="46">
        <f t="shared" si="209"/>
        <v>0</v>
      </c>
      <c r="V276" s="46">
        <f t="shared" si="209"/>
        <v>0</v>
      </c>
      <c r="W276" s="46">
        <f aca="true" t="shared" si="210" ref="W276">SUM(W277:W277)</f>
        <v>0</v>
      </c>
      <c r="X276" s="38"/>
    </row>
    <row r="277" spans="1:24" ht="15">
      <c r="A277" s="2">
        <v>1365</v>
      </c>
      <c r="B277" s="4" t="s">
        <v>382</v>
      </c>
      <c r="C277" s="4">
        <v>41511071365</v>
      </c>
      <c r="D277" s="2">
        <v>1365</v>
      </c>
      <c r="E277" s="3">
        <v>5</v>
      </c>
      <c r="F277" s="3">
        <v>1</v>
      </c>
      <c r="G277" s="3" t="s">
        <v>175</v>
      </c>
      <c r="H277" s="3">
        <f>+D277</f>
        <v>1365</v>
      </c>
      <c r="I277" s="3" t="str">
        <f t="shared" si="197"/>
        <v>5-1-07-1365</v>
      </c>
      <c r="J277" s="4" t="s">
        <v>383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f>SUM(K277:V277)</f>
        <v>0</v>
      </c>
      <c r="X277" s="38"/>
    </row>
    <row r="278" spans="1:24" ht="15">
      <c r="A278" s="6"/>
      <c r="B278" s="44"/>
      <c r="C278" s="44"/>
      <c r="D278" s="6"/>
      <c r="E278" s="45">
        <v>5</v>
      </c>
      <c r="F278" s="45">
        <v>1</v>
      </c>
      <c r="G278" s="45" t="s">
        <v>202</v>
      </c>
      <c r="H278" s="45">
        <v>0</v>
      </c>
      <c r="I278" s="45" t="str">
        <f t="shared" si="197"/>
        <v>5-1-09-0</v>
      </c>
      <c r="J278" s="44" t="s">
        <v>384</v>
      </c>
      <c r="K278" s="46">
        <f aca="true" t="shared" si="211" ref="K278:V278">SUM(K279:K336)</f>
        <v>1854700.5499999996</v>
      </c>
      <c r="L278" s="46">
        <f t="shared" si="211"/>
        <v>1657336.92</v>
      </c>
      <c r="M278" s="46">
        <f t="shared" si="211"/>
        <v>1623975.77</v>
      </c>
      <c r="N278" s="46">
        <f t="shared" si="211"/>
        <v>1699646.61</v>
      </c>
      <c r="O278" s="46">
        <f t="shared" si="211"/>
        <v>1750516.0199999996</v>
      </c>
      <c r="P278" s="46">
        <f t="shared" si="211"/>
        <v>1528268.8599999999</v>
      </c>
      <c r="Q278" s="46">
        <f t="shared" si="211"/>
        <v>1710219.26</v>
      </c>
      <c r="R278" s="46">
        <f t="shared" si="211"/>
        <v>1727720.9400000004</v>
      </c>
      <c r="S278" s="46">
        <f t="shared" si="211"/>
        <v>1730671.2999999998</v>
      </c>
      <c r="T278" s="46">
        <f t="shared" si="211"/>
        <v>1689114.02</v>
      </c>
      <c r="U278" s="46">
        <f t="shared" si="211"/>
        <v>1709516.67</v>
      </c>
      <c r="V278" s="46">
        <f t="shared" si="211"/>
        <v>1803802.35</v>
      </c>
      <c r="W278" s="46">
        <f aca="true" t="shared" si="212" ref="W278">SUM(W279:W336)</f>
        <v>20485489.27</v>
      </c>
      <c r="X278" s="38"/>
    </row>
    <row r="279" spans="1:24" ht="15">
      <c r="A279" s="2">
        <v>802</v>
      </c>
      <c r="B279" s="4" t="s">
        <v>385</v>
      </c>
      <c r="C279" s="4">
        <v>41511080802</v>
      </c>
      <c r="D279" s="2">
        <v>802</v>
      </c>
      <c r="E279" s="3">
        <v>5</v>
      </c>
      <c r="F279" s="3">
        <v>1</v>
      </c>
      <c r="G279" s="3" t="s">
        <v>202</v>
      </c>
      <c r="H279" s="3">
        <f aca="true" t="shared" si="213" ref="H279:H336">+D279</f>
        <v>802</v>
      </c>
      <c r="I279" s="3" t="str">
        <f t="shared" si="197"/>
        <v>5-1-09-802</v>
      </c>
      <c r="J279" s="4" t="s">
        <v>386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f aca="true" t="shared" si="214" ref="W279:W336">SUM(K279:V279)</f>
        <v>0</v>
      </c>
      <c r="X279" s="38"/>
    </row>
    <row r="280" spans="1:24" ht="15">
      <c r="A280" s="12">
        <v>1355</v>
      </c>
      <c r="B280" s="4" t="s">
        <v>387</v>
      </c>
      <c r="C280" s="4">
        <v>41511011355</v>
      </c>
      <c r="D280" s="12">
        <v>1355</v>
      </c>
      <c r="E280" s="3">
        <v>5</v>
      </c>
      <c r="F280" s="3">
        <v>1</v>
      </c>
      <c r="G280" s="3" t="s">
        <v>202</v>
      </c>
      <c r="H280" s="3">
        <f t="shared" si="213"/>
        <v>1355</v>
      </c>
      <c r="I280" s="3" t="str">
        <f t="shared" si="197"/>
        <v>5-1-09-1355</v>
      </c>
      <c r="J280" s="4" t="s">
        <v>388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f t="shared" si="214"/>
        <v>0</v>
      </c>
      <c r="X280" s="38"/>
    </row>
    <row r="281" spans="1:24" ht="15">
      <c r="A281" s="12">
        <v>1356</v>
      </c>
      <c r="B281" s="4" t="s">
        <v>389</v>
      </c>
      <c r="C281" s="4">
        <v>41511081356</v>
      </c>
      <c r="D281" s="12">
        <v>1356</v>
      </c>
      <c r="E281" s="3">
        <v>5</v>
      </c>
      <c r="F281" s="3">
        <v>1</v>
      </c>
      <c r="G281" s="3" t="s">
        <v>202</v>
      </c>
      <c r="H281" s="3">
        <f t="shared" si="213"/>
        <v>1356</v>
      </c>
      <c r="I281" s="3" t="str">
        <f t="shared" si="197"/>
        <v>5-1-09-1356</v>
      </c>
      <c r="J281" s="4" t="s">
        <v>390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f t="shared" si="214"/>
        <v>0</v>
      </c>
      <c r="X281" s="38"/>
    </row>
    <row r="282" spans="1:24" ht="15">
      <c r="A282" s="12">
        <v>1357</v>
      </c>
      <c r="B282" s="4" t="s">
        <v>391</v>
      </c>
      <c r="C282" s="4">
        <v>41511081357</v>
      </c>
      <c r="D282" s="12">
        <v>1357</v>
      </c>
      <c r="E282" s="3">
        <v>5</v>
      </c>
      <c r="F282" s="3">
        <v>1</v>
      </c>
      <c r="G282" s="3" t="s">
        <v>202</v>
      </c>
      <c r="H282" s="3">
        <f t="shared" si="213"/>
        <v>1357</v>
      </c>
      <c r="I282" s="3" t="str">
        <f t="shared" si="197"/>
        <v>5-1-09-1357</v>
      </c>
      <c r="J282" s="4" t="s">
        <v>392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f t="shared" si="214"/>
        <v>0</v>
      </c>
      <c r="X282" s="38"/>
    </row>
    <row r="283" spans="1:24" ht="15">
      <c r="A283" s="12">
        <v>1358</v>
      </c>
      <c r="B283" s="4" t="s">
        <v>393</v>
      </c>
      <c r="C283" s="4">
        <v>41511081358</v>
      </c>
      <c r="D283" s="12">
        <v>1358</v>
      </c>
      <c r="E283" s="3">
        <v>5</v>
      </c>
      <c r="F283" s="3">
        <v>1</v>
      </c>
      <c r="G283" s="3" t="s">
        <v>202</v>
      </c>
      <c r="H283" s="3">
        <f t="shared" si="213"/>
        <v>1358</v>
      </c>
      <c r="I283" s="3" t="str">
        <f t="shared" si="197"/>
        <v>5-1-09-1358</v>
      </c>
      <c r="J283" s="4" t="s">
        <v>394</v>
      </c>
      <c r="K283" s="5">
        <v>29901</v>
      </c>
      <c r="L283" s="5">
        <v>39460</v>
      </c>
      <c r="M283" s="5">
        <v>40243.75</v>
      </c>
      <c r="N283" s="5">
        <v>26061.5</v>
      </c>
      <c r="O283" s="5">
        <v>23264</v>
      </c>
      <c r="P283" s="5">
        <v>29461.5</v>
      </c>
      <c r="Q283" s="5">
        <v>26093.75</v>
      </c>
      <c r="R283" s="5">
        <v>21412</v>
      </c>
      <c r="S283" s="5">
        <v>21622.5</v>
      </c>
      <c r="T283" s="5">
        <v>23825</v>
      </c>
      <c r="U283" s="5">
        <v>30837.5</v>
      </c>
      <c r="V283" s="5">
        <v>25791.5</v>
      </c>
      <c r="W283" s="5">
        <f t="shared" si="214"/>
        <v>337974</v>
      </c>
      <c r="X283" s="38"/>
    </row>
    <row r="284" spans="1:24" ht="15">
      <c r="A284" s="12">
        <v>1415</v>
      </c>
      <c r="B284" s="4" t="s">
        <v>395</v>
      </c>
      <c r="C284" s="4">
        <v>41511081415</v>
      </c>
      <c r="D284" s="12">
        <v>1415</v>
      </c>
      <c r="E284" s="3">
        <v>5</v>
      </c>
      <c r="F284" s="3">
        <v>1</v>
      </c>
      <c r="G284" s="3" t="s">
        <v>202</v>
      </c>
      <c r="H284" s="3">
        <f t="shared" si="213"/>
        <v>1415</v>
      </c>
      <c r="I284" s="3" t="str">
        <f t="shared" si="197"/>
        <v>5-1-09-1415</v>
      </c>
      <c r="J284" s="4" t="s">
        <v>396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f t="shared" si="214"/>
        <v>0</v>
      </c>
      <c r="X284" s="38"/>
    </row>
    <row r="285" spans="1:24" ht="15">
      <c r="A285" s="12">
        <v>1360</v>
      </c>
      <c r="B285" s="4" t="s">
        <v>397</v>
      </c>
      <c r="C285" s="4">
        <v>41511081360</v>
      </c>
      <c r="D285" s="12">
        <v>1360</v>
      </c>
      <c r="E285" s="3">
        <v>5</v>
      </c>
      <c r="F285" s="3">
        <v>1</v>
      </c>
      <c r="G285" s="3" t="s">
        <v>202</v>
      </c>
      <c r="H285" s="3">
        <f t="shared" si="213"/>
        <v>1360</v>
      </c>
      <c r="I285" s="3" t="str">
        <f t="shared" si="197"/>
        <v>5-1-09-1360</v>
      </c>
      <c r="J285" s="4" t="s">
        <v>398</v>
      </c>
      <c r="K285" s="5">
        <v>6534.18</v>
      </c>
      <c r="L285" s="5">
        <v>11228.93</v>
      </c>
      <c r="M285" s="5">
        <v>13259.3</v>
      </c>
      <c r="N285" s="5">
        <v>9402.89</v>
      </c>
      <c r="O285" s="5">
        <v>30081.93</v>
      </c>
      <c r="P285" s="5">
        <v>21339.01</v>
      </c>
      <c r="Q285" s="5">
        <v>12439.58</v>
      </c>
      <c r="R285" s="5">
        <v>15679.94</v>
      </c>
      <c r="S285" s="5">
        <v>6008.01</v>
      </c>
      <c r="T285" s="5">
        <v>7979.19</v>
      </c>
      <c r="U285" s="5">
        <v>7023.74</v>
      </c>
      <c r="V285" s="5">
        <v>7023.3</v>
      </c>
      <c r="W285" s="5">
        <f t="shared" si="214"/>
        <v>147999.99999999997</v>
      </c>
      <c r="X285" s="38"/>
    </row>
    <row r="286" spans="1:24" ht="15">
      <c r="A286" s="19">
        <v>1361</v>
      </c>
      <c r="B286" s="4" t="s">
        <v>399</v>
      </c>
      <c r="C286" s="4">
        <v>41511081361</v>
      </c>
      <c r="D286" s="19">
        <v>1361</v>
      </c>
      <c r="E286" s="3">
        <v>5</v>
      </c>
      <c r="F286" s="3">
        <v>1</v>
      </c>
      <c r="G286" s="3" t="s">
        <v>202</v>
      </c>
      <c r="H286" s="3">
        <f t="shared" si="213"/>
        <v>1361</v>
      </c>
      <c r="I286" s="3" t="str">
        <f t="shared" si="197"/>
        <v>5-1-09-1361</v>
      </c>
      <c r="J286" s="4" t="s">
        <v>400</v>
      </c>
      <c r="K286" s="5">
        <v>49052.27</v>
      </c>
      <c r="L286" s="5">
        <v>49584.48</v>
      </c>
      <c r="M286" s="5">
        <v>35475.98</v>
      </c>
      <c r="N286" s="5">
        <v>112057.39</v>
      </c>
      <c r="O286" s="5">
        <v>133700.7</v>
      </c>
      <c r="P286" s="5">
        <v>6785.71</v>
      </c>
      <c r="Q286" s="5">
        <v>62268.89</v>
      </c>
      <c r="R286" s="5">
        <v>97820.7</v>
      </c>
      <c r="S286" s="5">
        <v>130330.02</v>
      </c>
      <c r="T286" s="5">
        <v>15833.33</v>
      </c>
      <c r="U286" s="5">
        <v>58454.69</v>
      </c>
      <c r="V286" s="5">
        <v>33635.84</v>
      </c>
      <c r="W286" s="5">
        <f t="shared" si="214"/>
        <v>784999.9999999999</v>
      </c>
      <c r="X286" s="59"/>
    </row>
    <row r="287" spans="1:24" ht="15">
      <c r="A287" s="2">
        <v>1363</v>
      </c>
      <c r="B287" s="4" t="s">
        <v>401</v>
      </c>
      <c r="C287" s="4">
        <v>41511081363</v>
      </c>
      <c r="D287" s="2">
        <v>1363</v>
      </c>
      <c r="E287" s="3">
        <v>5</v>
      </c>
      <c r="F287" s="3">
        <v>1</v>
      </c>
      <c r="G287" s="3" t="s">
        <v>202</v>
      </c>
      <c r="H287" s="3">
        <f t="shared" si="213"/>
        <v>1363</v>
      </c>
      <c r="I287" s="3" t="str">
        <f t="shared" si="197"/>
        <v>5-1-09-1363</v>
      </c>
      <c r="J287" s="4" t="s">
        <v>402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f t="shared" si="214"/>
        <v>0</v>
      </c>
      <c r="X287" s="38"/>
    </row>
    <row r="288" spans="1:24" ht="15">
      <c r="A288" s="2">
        <v>1366</v>
      </c>
      <c r="B288" s="4"/>
      <c r="C288" s="4"/>
      <c r="D288" s="2">
        <v>1366</v>
      </c>
      <c r="E288" s="3">
        <v>5</v>
      </c>
      <c r="F288" s="3">
        <v>1</v>
      </c>
      <c r="G288" s="3" t="s">
        <v>202</v>
      </c>
      <c r="H288" s="3">
        <f t="shared" si="213"/>
        <v>1366</v>
      </c>
      <c r="I288" s="3" t="str">
        <f t="shared" si="197"/>
        <v>5-1-09-1366</v>
      </c>
      <c r="J288" s="4" t="s">
        <v>403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f t="shared" si="214"/>
        <v>0</v>
      </c>
      <c r="X288" s="38"/>
    </row>
    <row r="289" spans="1:24" ht="15">
      <c r="A289" s="2">
        <v>1367</v>
      </c>
      <c r="B289" s="4" t="s">
        <v>404</v>
      </c>
      <c r="C289" s="4">
        <v>41511081367</v>
      </c>
      <c r="D289" s="2">
        <v>1367</v>
      </c>
      <c r="E289" s="3">
        <v>5</v>
      </c>
      <c r="F289" s="3">
        <v>1</v>
      </c>
      <c r="G289" s="3" t="s">
        <v>202</v>
      </c>
      <c r="H289" s="3">
        <f t="shared" si="213"/>
        <v>1367</v>
      </c>
      <c r="I289" s="3" t="str">
        <f t="shared" si="197"/>
        <v>5-1-09-1367</v>
      </c>
      <c r="J289" s="4" t="s">
        <v>405</v>
      </c>
      <c r="K289" s="5">
        <v>4063.69</v>
      </c>
      <c r="L289" s="5">
        <v>4500.89</v>
      </c>
      <c r="M289" s="5">
        <v>3428.94</v>
      </c>
      <c r="N289" s="5">
        <v>4272.81</v>
      </c>
      <c r="O289" s="5">
        <v>3976.03</v>
      </c>
      <c r="P289" s="5">
        <v>5405.56</v>
      </c>
      <c r="Q289" s="5">
        <v>4859.06</v>
      </c>
      <c r="R289" s="5">
        <v>5067.11</v>
      </c>
      <c r="S289" s="5">
        <v>4964.27</v>
      </c>
      <c r="T289" s="5">
        <v>4829.12</v>
      </c>
      <c r="U289" s="5">
        <v>5243.44</v>
      </c>
      <c r="V289" s="5">
        <v>7303.27</v>
      </c>
      <c r="W289" s="5">
        <f t="shared" si="214"/>
        <v>57914.19</v>
      </c>
      <c r="X289" s="38"/>
    </row>
    <row r="290" spans="1:24" ht="15">
      <c r="A290" s="2">
        <v>1368</v>
      </c>
      <c r="B290" s="4" t="s">
        <v>406</v>
      </c>
      <c r="C290" s="4">
        <v>41511081368</v>
      </c>
      <c r="D290" s="2">
        <v>1368</v>
      </c>
      <c r="E290" s="3">
        <v>5</v>
      </c>
      <c r="F290" s="3">
        <v>1</v>
      </c>
      <c r="G290" s="3" t="s">
        <v>202</v>
      </c>
      <c r="H290" s="3">
        <f t="shared" si="213"/>
        <v>1368</v>
      </c>
      <c r="I290" s="3" t="str">
        <f t="shared" si="197"/>
        <v>5-1-09-1368</v>
      </c>
      <c r="J290" s="4" t="s">
        <v>407</v>
      </c>
      <c r="K290" s="5">
        <v>5319.3</v>
      </c>
      <c r="L290" s="5">
        <v>3837.24</v>
      </c>
      <c r="M290" s="5">
        <v>4301.34</v>
      </c>
      <c r="N290" s="5">
        <v>4235.04</v>
      </c>
      <c r="O290" s="5">
        <v>4293.18</v>
      </c>
      <c r="P290" s="5">
        <v>4552.26</v>
      </c>
      <c r="Q290" s="5">
        <v>4884.78</v>
      </c>
      <c r="R290" s="5">
        <v>4945.98</v>
      </c>
      <c r="S290" s="5">
        <v>5299.92</v>
      </c>
      <c r="T290" s="5">
        <v>5830.32</v>
      </c>
      <c r="U290" s="5">
        <v>6516.78</v>
      </c>
      <c r="V290" s="5">
        <v>9775.68</v>
      </c>
      <c r="W290" s="5">
        <f t="shared" si="214"/>
        <v>63791.81999999999</v>
      </c>
      <c r="X290" s="38"/>
    </row>
    <row r="291" spans="1:24" ht="15">
      <c r="A291" s="2">
        <v>1369</v>
      </c>
      <c r="B291" s="4" t="s">
        <v>408</v>
      </c>
      <c r="C291" s="4">
        <v>41511081369</v>
      </c>
      <c r="D291" s="2">
        <v>1369</v>
      </c>
      <c r="E291" s="3">
        <v>5</v>
      </c>
      <c r="F291" s="3">
        <v>1</v>
      </c>
      <c r="G291" s="3" t="s">
        <v>202</v>
      </c>
      <c r="H291" s="3">
        <f t="shared" si="213"/>
        <v>1369</v>
      </c>
      <c r="I291" s="3" t="str">
        <f t="shared" si="197"/>
        <v>5-1-09-1369</v>
      </c>
      <c r="J291" s="4" t="s">
        <v>409</v>
      </c>
      <c r="K291" s="5">
        <v>9333.72</v>
      </c>
      <c r="L291" s="5">
        <v>7518.06</v>
      </c>
      <c r="M291" s="5">
        <v>7144.83</v>
      </c>
      <c r="N291" s="5">
        <v>7781.4</v>
      </c>
      <c r="O291" s="5">
        <v>6868.62</v>
      </c>
      <c r="P291" s="5">
        <v>6972.57</v>
      </c>
      <c r="Q291" s="5">
        <v>10452.42</v>
      </c>
      <c r="R291" s="5">
        <v>8581.32</v>
      </c>
      <c r="S291" s="5">
        <v>7894.26</v>
      </c>
      <c r="T291" s="5">
        <v>9237.69</v>
      </c>
      <c r="U291" s="5">
        <v>8017.02</v>
      </c>
      <c r="V291" s="5">
        <v>10204.92</v>
      </c>
      <c r="W291" s="5">
        <f t="shared" si="214"/>
        <v>100006.83</v>
      </c>
      <c r="X291" s="38"/>
    </row>
    <row r="292" spans="1:24" ht="15">
      <c r="A292" s="12">
        <v>1370</v>
      </c>
      <c r="B292" s="4" t="s">
        <v>410</v>
      </c>
      <c r="C292" s="4">
        <v>41511081370</v>
      </c>
      <c r="D292" s="12">
        <v>1370</v>
      </c>
      <c r="E292" s="3">
        <v>5</v>
      </c>
      <c r="F292" s="3">
        <v>1</v>
      </c>
      <c r="G292" s="3" t="s">
        <v>202</v>
      </c>
      <c r="H292" s="3">
        <f t="shared" si="213"/>
        <v>1370</v>
      </c>
      <c r="I292" s="3" t="str">
        <f t="shared" si="197"/>
        <v>5-1-09-1370</v>
      </c>
      <c r="J292" s="4" t="s">
        <v>411</v>
      </c>
      <c r="K292" s="5">
        <v>4760.43</v>
      </c>
      <c r="L292" s="5">
        <v>3110.73</v>
      </c>
      <c r="M292" s="5">
        <v>3873.86</v>
      </c>
      <c r="N292" s="5">
        <v>4387.57</v>
      </c>
      <c r="O292" s="5">
        <v>4788.49</v>
      </c>
      <c r="P292" s="5">
        <v>4820.14</v>
      </c>
      <c r="Q292" s="5">
        <v>6489.43</v>
      </c>
      <c r="R292" s="5">
        <v>5536.71</v>
      </c>
      <c r="S292" s="5">
        <v>5064</v>
      </c>
      <c r="T292" s="5">
        <v>5200.48</v>
      </c>
      <c r="U292" s="5">
        <v>5029.66</v>
      </c>
      <c r="V292" s="5">
        <v>4727.29</v>
      </c>
      <c r="W292" s="5">
        <f t="shared" si="214"/>
        <v>57788.79</v>
      </c>
      <c r="X292" s="38"/>
    </row>
    <row r="293" spans="1:24" ht="15">
      <c r="A293" s="2">
        <v>1371</v>
      </c>
      <c r="B293" s="4" t="s">
        <v>412</v>
      </c>
      <c r="C293" s="4">
        <v>41511081371</v>
      </c>
      <c r="D293" s="2">
        <v>1371</v>
      </c>
      <c r="E293" s="3">
        <v>5</v>
      </c>
      <c r="F293" s="3">
        <v>1</v>
      </c>
      <c r="G293" s="3" t="s">
        <v>202</v>
      </c>
      <c r="H293" s="3">
        <f t="shared" si="213"/>
        <v>1371</v>
      </c>
      <c r="I293" s="3" t="str">
        <f t="shared" si="197"/>
        <v>5-1-09-1371</v>
      </c>
      <c r="J293" s="4" t="s">
        <v>413</v>
      </c>
      <c r="K293" s="5">
        <v>12000</v>
      </c>
      <c r="L293" s="5">
        <v>12000</v>
      </c>
      <c r="M293" s="5">
        <v>12000</v>
      </c>
      <c r="N293" s="5">
        <v>12000</v>
      </c>
      <c r="O293" s="5">
        <v>12000</v>
      </c>
      <c r="P293" s="5">
        <v>12000</v>
      </c>
      <c r="Q293" s="5">
        <v>12000</v>
      </c>
      <c r="R293" s="5">
        <v>12000</v>
      </c>
      <c r="S293" s="5">
        <v>12000</v>
      </c>
      <c r="T293" s="5">
        <v>12000</v>
      </c>
      <c r="U293" s="5">
        <v>12000</v>
      </c>
      <c r="V293" s="5">
        <v>12000</v>
      </c>
      <c r="W293" s="5">
        <f t="shared" si="214"/>
        <v>144000</v>
      </c>
      <c r="X293" s="38"/>
    </row>
    <row r="294" spans="1:24" ht="15">
      <c r="A294" s="2">
        <v>1372</v>
      </c>
      <c r="B294" s="4" t="s">
        <v>278</v>
      </c>
      <c r="C294" s="4"/>
      <c r="D294" s="2">
        <v>1372</v>
      </c>
      <c r="E294" s="3">
        <v>5</v>
      </c>
      <c r="F294" s="3">
        <v>1</v>
      </c>
      <c r="G294" s="3" t="s">
        <v>202</v>
      </c>
      <c r="H294" s="3">
        <f t="shared" si="213"/>
        <v>1372</v>
      </c>
      <c r="I294" s="3" t="str">
        <f t="shared" si="197"/>
        <v>5-1-09-1372</v>
      </c>
      <c r="J294" s="4" t="s">
        <v>279</v>
      </c>
      <c r="K294" s="5">
        <v>418500</v>
      </c>
      <c r="L294" s="5">
        <v>418500</v>
      </c>
      <c r="M294" s="5">
        <v>418500</v>
      </c>
      <c r="N294" s="5">
        <v>418500</v>
      </c>
      <c r="O294" s="5">
        <v>418500</v>
      </c>
      <c r="P294" s="5">
        <v>418500</v>
      </c>
      <c r="Q294" s="5">
        <v>418500</v>
      </c>
      <c r="R294" s="5">
        <v>418500</v>
      </c>
      <c r="S294" s="5">
        <v>418500</v>
      </c>
      <c r="T294" s="5">
        <v>418500</v>
      </c>
      <c r="U294" s="5">
        <v>418500</v>
      </c>
      <c r="V294" s="5">
        <v>418500</v>
      </c>
      <c r="W294" s="5">
        <f t="shared" si="214"/>
        <v>5022000</v>
      </c>
      <c r="X294" s="38"/>
    </row>
    <row r="295" spans="1:24" ht="15">
      <c r="A295" s="2">
        <v>1373</v>
      </c>
      <c r="B295" s="4" t="s">
        <v>414</v>
      </c>
      <c r="C295" s="4">
        <v>41511081373</v>
      </c>
      <c r="D295" s="2">
        <v>1373</v>
      </c>
      <c r="E295" s="3">
        <v>5</v>
      </c>
      <c r="F295" s="3">
        <v>1</v>
      </c>
      <c r="G295" s="3" t="s">
        <v>202</v>
      </c>
      <c r="H295" s="3">
        <f t="shared" si="213"/>
        <v>1373</v>
      </c>
      <c r="I295" s="3" t="str">
        <f t="shared" si="197"/>
        <v>5-1-09-1373</v>
      </c>
      <c r="J295" s="4" t="s">
        <v>415</v>
      </c>
      <c r="K295" s="5">
        <v>35300</v>
      </c>
      <c r="L295" s="5">
        <v>35300</v>
      </c>
      <c r="M295" s="5">
        <v>35300</v>
      </c>
      <c r="N295" s="5">
        <v>35300</v>
      </c>
      <c r="O295" s="5">
        <v>35300</v>
      </c>
      <c r="P295" s="5">
        <v>35300</v>
      </c>
      <c r="Q295" s="5">
        <v>35300</v>
      </c>
      <c r="R295" s="5">
        <v>35300</v>
      </c>
      <c r="S295" s="5">
        <v>35300</v>
      </c>
      <c r="T295" s="5">
        <v>35300</v>
      </c>
      <c r="U295" s="5">
        <v>35300</v>
      </c>
      <c r="V295" s="5">
        <v>35300</v>
      </c>
      <c r="W295" s="5">
        <f t="shared" si="214"/>
        <v>423600</v>
      </c>
      <c r="X295" s="38"/>
    </row>
    <row r="296" spans="1:24" ht="15">
      <c r="A296" s="2">
        <v>1374</v>
      </c>
      <c r="B296" s="4" t="s">
        <v>416</v>
      </c>
      <c r="C296" s="4">
        <v>41511081374</v>
      </c>
      <c r="D296" s="2">
        <v>1374</v>
      </c>
      <c r="E296" s="3">
        <v>5</v>
      </c>
      <c r="F296" s="3">
        <v>1</v>
      </c>
      <c r="G296" s="3" t="s">
        <v>202</v>
      </c>
      <c r="H296" s="3">
        <f t="shared" si="213"/>
        <v>1374</v>
      </c>
      <c r="I296" s="3" t="str">
        <f t="shared" si="197"/>
        <v>5-1-09-1374</v>
      </c>
      <c r="J296" s="4" t="s">
        <v>417</v>
      </c>
      <c r="K296" s="5">
        <v>41300</v>
      </c>
      <c r="L296" s="5">
        <v>41300</v>
      </c>
      <c r="M296" s="5">
        <v>41300</v>
      </c>
      <c r="N296" s="5">
        <v>41300</v>
      </c>
      <c r="O296" s="5">
        <v>41300</v>
      </c>
      <c r="P296" s="5">
        <v>41300</v>
      </c>
      <c r="Q296" s="5">
        <v>41300</v>
      </c>
      <c r="R296" s="5">
        <v>41300</v>
      </c>
      <c r="S296" s="5">
        <v>41300</v>
      </c>
      <c r="T296" s="5">
        <v>41300</v>
      </c>
      <c r="U296" s="5">
        <v>41300</v>
      </c>
      <c r="V296" s="5">
        <v>41300</v>
      </c>
      <c r="W296" s="5">
        <f t="shared" si="214"/>
        <v>495600</v>
      </c>
      <c r="X296" s="38"/>
    </row>
    <row r="297" spans="1:24" ht="15">
      <c r="A297" s="12">
        <v>1375</v>
      </c>
      <c r="B297" s="4" t="s">
        <v>418</v>
      </c>
      <c r="C297" s="4">
        <v>41511081375</v>
      </c>
      <c r="D297" s="12">
        <v>1375</v>
      </c>
      <c r="E297" s="3">
        <v>5</v>
      </c>
      <c r="F297" s="3">
        <v>1</v>
      </c>
      <c r="G297" s="3" t="s">
        <v>202</v>
      </c>
      <c r="H297" s="3">
        <f t="shared" si="213"/>
        <v>1375</v>
      </c>
      <c r="I297" s="3" t="str">
        <f t="shared" si="197"/>
        <v>5-1-09-1375</v>
      </c>
      <c r="J297" s="4" t="s">
        <v>419</v>
      </c>
      <c r="K297" s="5">
        <v>108000</v>
      </c>
      <c r="L297" s="5">
        <v>116000</v>
      </c>
      <c r="M297" s="5">
        <v>101000</v>
      </c>
      <c r="N297" s="5">
        <v>101000</v>
      </c>
      <c r="O297" s="5">
        <v>91000</v>
      </c>
      <c r="P297" s="5">
        <v>93000</v>
      </c>
      <c r="Q297" s="5">
        <v>100000</v>
      </c>
      <c r="R297" s="5">
        <v>88500</v>
      </c>
      <c r="S297" s="5">
        <v>90000</v>
      </c>
      <c r="T297" s="5">
        <v>91500</v>
      </c>
      <c r="U297" s="5">
        <v>93000</v>
      </c>
      <c r="V297" s="5">
        <v>87000</v>
      </c>
      <c r="W297" s="5">
        <f t="shared" si="214"/>
        <v>1160000</v>
      </c>
      <c r="X297" s="38"/>
    </row>
    <row r="298" spans="1:24" ht="15">
      <c r="A298" s="12">
        <v>1376</v>
      </c>
      <c r="B298" s="4" t="s">
        <v>420</v>
      </c>
      <c r="C298" s="4">
        <v>41511081376</v>
      </c>
      <c r="D298" s="12">
        <v>1376</v>
      </c>
      <c r="E298" s="3">
        <v>5</v>
      </c>
      <c r="F298" s="3">
        <v>1</v>
      </c>
      <c r="G298" s="3" t="s">
        <v>202</v>
      </c>
      <c r="H298" s="3">
        <f t="shared" si="213"/>
        <v>1376</v>
      </c>
      <c r="I298" s="3" t="str">
        <f t="shared" si="197"/>
        <v>5-1-09-1376</v>
      </c>
      <c r="J298" s="4" t="s">
        <v>421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f t="shared" si="214"/>
        <v>0</v>
      </c>
      <c r="X298" s="38"/>
    </row>
    <row r="299" spans="1:24" ht="15">
      <c r="A299" s="20">
        <v>1377</v>
      </c>
      <c r="B299" s="4" t="s">
        <v>422</v>
      </c>
      <c r="C299" s="4">
        <v>41511081377</v>
      </c>
      <c r="D299" s="20">
        <v>1377</v>
      </c>
      <c r="E299" s="3">
        <v>5</v>
      </c>
      <c r="F299" s="3">
        <v>1</v>
      </c>
      <c r="G299" s="3" t="s">
        <v>202</v>
      </c>
      <c r="H299" s="3">
        <f t="shared" si="213"/>
        <v>1377</v>
      </c>
      <c r="I299" s="3" t="str">
        <f t="shared" si="197"/>
        <v>5-1-09-1377</v>
      </c>
      <c r="J299" s="4" t="s">
        <v>423</v>
      </c>
      <c r="K299" s="5">
        <v>274865.04</v>
      </c>
      <c r="L299" s="5">
        <v>39943.06</v>
      </c>
      <c r="M299" s="5">
        <v>26988.61</v>
      </c>
      <c r="N299" s="5">
        <v>56962.77</v>
      </c>
      <c r="O299" s="5">
        <v>60861.45</v>
      </c>
      <c r="P299" s="5">
        <v>37720.46</v>
      </c>
      <c r="Q299" s="5">
        <v>67906.18</v>
      </c>
      <c r="R299" s="5">
        <v>63522.38</v>
      </c>
      <c r="S299" s="5">
        <v>81829.09</v>
      </c>
      <c r="T299" s="5">
        <v>41145.57</v>
      </c>
      <c r="U299" s="5">
        <v>127700.71</v>
      </c>
      <c r="V299" s="5">
        <v>166333.68</v>
      </c>
      <c r="W299" s="5">
        <f t="shared" si="214"/>
        <v>1045779</v>
      </c>
      <c r="X299" s="59"/>
    </row>
    <row r="300" spans="1:24" ht="15">
      <c r="A300" s="2">
        <v>1378</v>
      </c>
      <c r="B300" s="4" t="s">
        <v>424</v>
      </c>
      <c r="C300" s="4">
        <v>41511081378</v>
      </c>
      <c r="D300" s="2">
        <v>1378</v>
      </c>
      <c r="E300" s="3">
        <v>5</v>
      </c>
      <c r="F300" s="3">
        <v>1</v>
      </c>
      <c r="G300" s="3" t="s">
        <v>202</v>
      </c>
      <c r="H300" s="3">
        <f t="shared" si="213"/>
        <v>1378</v>
      </c>
      <c r="I300" s="3" t="str">
        <f t="shared" si="197"/>
        <v>5-1-09-1378</v>
      </c>
      <c r="J300" s="4" t="s">
        <v>425</v>
      </c>
      <c r="K300" s="5">
        <v>625.95</v>
      </c>
      <c r="L300" s="5">
        <v>796.2</v>
      </c>
      <c r="M300" s="5">
        <v>981.24</v>
      </c>
      <c r="N300" s="5">
        <v>486.7</v>
      </c>
      <c r="O300" s="5">
        <v>678.47</v>
      </c>
      <c r="P300" s="5">
        <v>420.2</v>
      </c>
      <c r="Q300" s="5">
        <v>45.23</v>
      </c>
      <c r="R300" s="5">
        <v>25.47</v>
      </c>
      <c r="S300" s="5">
        <v>21.22</v>
      </c>
      <c r="T300" s="5">
        <v>4.24</v>
      </c>
      <c r="U300" s="5">
        <v>2.84</v>
      </c>
      <c r="V300" s="5">
        <v>4.24</v>
      </c>
      <c r="W300" s="5">
        <f t="shared" si="214"/>
        <v>4091.9999999999995</v>
      </c>
      <c r="X300" s="59"/>
    </row>
    <row r="301" spans="1:24" ht="15">
      <c r="A301" s="20">
        <v>1379</v>
      </c>
      <c r="B301" s="4" t="s">
        <v>426</v>
      </c>
      <c r="C301" s="4">
        <v>41511081379</v>
      </c>
      <c r="D301" s="20">
        <v>1379</v>
      </c>
      <c r="E301" s="3">
        <v>5</v>
      </c>
      <c r="F301" s="3">
        <v>1</v>
      </c>
      <c r="G301" s="3" t="s">
        <v>202</v>
      </c>
      <c r="H301" s="3">
        <f t="shared" si="213"/>
        <v>1379</v>
      </c>
      <c r="I301" s="3" t="str">
        <f t="shared" si="197"/>
        <v>5-1-09-1379</v>
      </c>
      <c r="J301" s="4" t="s">
        <v>427</v>
      </c>
      <c r="K301" s="5">
        <v>240785.23</v>
      </c>
      <c r="L301" s="5">
        <v>240966.4</v>
      </c>
      <c r="M301" s="5">
        <v>203132.83</v>
      </c>
      <c r="N301" s="5">
        <v>205850.41</v>
      </c>
      <c r="O301" s="5">
        <v>277723.14</v>
      </c>
      <c r="P301" s="5">
        <v>188659.81</v>
      </c>
      <c r="Q301" s="5">
        <v>245129.38</v>
      </c>
      <c r="R301" s="5">
        <v>262707.22</v>
      </c>
      <c r="S301" s="5">
        <v>271293.01</v>
      </c>
      <c r="T301" s="5">
        <v>349094.53</v>
      </c>
      <c r="U301" s="5">
        <v>295785.51</v>
      </c>
      <c r="V301" s="5">
        <v>350518.03</v>
      </c>
      <c r="W301" s="5">
        <f t="shared" si="214"/>
        <v>3131645.5</v>
      </c>
      <c r="X301" s="59"/>
    </row>
    <row r="302" spans="1:24" ht="15">
      <c r="A302" s="20">
        <v>1380</v>
      </c>
      <c r="B302" s="4"/>
      <c r="C302" s="4"/>
      <c r="D302" s="20">
        <v>1380</v>
      </c>
      <c r="E302" s="3">
        <v>5</v>
      </c>
      <c r="F302" s="3">
        <v>1</v>
      </c>
      <c r="G302" s="3" t="s">
        <v>202</v>
      </c>
      <c r="H302" s="3">
        <f t="shared" si="213"/>
        <v>1380</v>
      </c>
      <c r="I302" s="3" t="str">
        <f t="shared" si="197"/>
        <v>5-1-09-1380</v>
      </c>
      <c r="J302" s="4" t="s">
        <v>428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f t="shared" si="214"/>
        <v>0</v>
      </c>
      <c r="X302" s="59"/>
    </row>
    <row r="303" spans="1:24" ht="15">
      <c r="A303" s="20">
        <v>1381</v>
      </c>
      <c r="B303" s="4" t="s">
        <v>429</v>
      </c>
      <c r="C303" s="4">
        <v>41511081381</v>
      </c>
      <c r="D303" s="20">
        <v>1381</v>
      </c>
      <c r="E303" s="3">
        <v>5</v>
      </c>
      <c r="F303" s="3">
        <v>1</v>
      </c>
      <c r="G303" s="3" t="s">
        <v>202</v>
      </c>
      <c r="H303" s="3">
        <f t="shared" si="213"/>
        <v>1381</v>
      </c>
      <c r="I303" s="3" t="str">
        <f t="shared" si="197"/>
        <v>5-1-09-1381</v>
      </c>
      <c r="J303" s="4" t="s">
        <v>430</v>
      </c>
      <c r="K303" s="5">
        <v>212110.64</v>
      </c>
      <c r="L303" s="5">
        <v>190993.1</v>
      </c>
      <c r="M303" s="5">
        <v>212939.32</v>
      </c>
      <c r="N303" s="5">
        <v>161625.17</v>
      </c>
      <c r="O303" s="5">
        <v>157814.54</v>
      </c>
      <c r="P303" s="5">
        <v>219140.03</v>
      </c>
      <c r="Q303" s="5">
        <v>185033.55</v>
      </c>
      <c r="R303" s="5">
        <v>176600.18</v>
      </c>
      <c r="S303" s="5">
        <v>93142.77</v>
      </c>
      <c r="T303" s="5">
        <v>138262.48</v>
      </c>
      <c r="U303" s="5">
        <v>126883.04</v>
      </c>
      <c r="V303" s="5">
        <v>93461.68</v>
      </c>
      <c r="W303" s="5">
        <f t="shared" si="214"/>
        <v>1968006.5</v>
      </c>
      <c r="X303" s="59"/>
    </row>
    <row r="304" spans="1:24" ht="15">
      <c r="A304" s="2">
        <v>1382</v>
      </c>
      <c r="B304" s="4"/>
      <c r="C304" s="4"/>
      <c r="D304" s="2">
        <v>1382</v>
      </c>
      <c r="E304" s="3">
        <v>5</v>
      </c>
      <c r="F304" s="3">
        <v>1</v>
      </c>
      <c r="G304" s="3" t="s">
        <v>202</v>
      </c>
      <c r="H304" s="3">
        <f t="shared" si="213"/>
        <v>1382</v>
      </c>
      <c r="I304" s="3" t="str">
        <f t="shared" si="197"/>
        <v>5-1-09-1382</v>
      </c>
      <c r="J304" s="4" t="s">
        <v>431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f t="shared" si="214"/>
        <v>0</v>
      </c>
      <c r="X304" s="38"/>
    </row>
    <row r="305" spans="1:24" ht="15">
      <c r="A305" s="2">
        <v>1384</v>
      </c>
      <c r="B305" s="4"/>
      <c r="C305" s="4"/>
      <c r="D305" s="2">
        <v>1384</v>
      </c>
      <c r="E305" s="3">
        <v>5</v>
      </c>
      <c r="F305" s="3">
        <v>1</v>
      </c>
      <c r="G305" s="3" t="s">
        <v>202</v>
      </c>
      <c r="H305" s="3">
        <f t="shared" si="213"/>
        <v>1384</v>
      </c>
      <c r="I305" s="3" t="str">
        <f t="shared" si="197"/>
        <v>5-1-09-1384</v>
      </c>
      <c r="J305" s="4" t="s">
        <v>432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f t="shared" si="214"/>
        <v>0</v>
      </c>
      <c r="X305" s="38"/>
    </row>
    <row r="306" spans="1:24" ht="15">
      <c r="A306" s="2">
        <v>1385</v>
      </c>
      <c r="B306" s="4"/>
      <c r="C306" s="4"/>
      <c r="D306" s="2">
        <v>1385</v>
      </c>
      <c r="E306" s="3">
        <v>5</v>
      </c>
      <c r="F306" s="3">
        <v>1</v>
      </c>
      <c r="G306" s="3" t="s">
        <v>202</v>
      </c>
      <c r="H306" s="3">
        <f t="shared" si="213"/>
        <v>1385</v>
      </c>
      <c r="I306" s="3" t="str">
        <f t="shared" si="197"/>
        <v>5-1-09-1385</v>
      </c>
      <c r="J306" s="4" t="s">
        <v>433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f t="shared" si="214"/>
        <v>0</v>
      </c>
      <c r="X306" s="38"/>
    </row>
    <row r="307" spans="1:24" ht="15">
      <c r="A307" s="2">
        <v>1386</v>
      </c>
      <c r="B307" s="4"/>
      <c r="C307" s="4"/>
      <c r="D307" s="2">
        <v>1386</v>
      </c>
      <c r="E307" s="3">
        <v>5</v>
      </c>
      <c r="F307" s="3">
        <v>1</v>
      </c>
      <c r="G307" s="3" t="s">
        <v>202</v>
      </c>
      <c r="H307" s="3">
        <f t="shared" si="213"/>
        <v>1386</v>
      </c>
      <c r="I307" s="3" t="str">
        <f t="shared" si="197"/>
        <v>5-1-09-1386</v>
      </c>
      <c r="J307" s="4" t="s">
        <v>434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f t="shared" si="214"/>
        <v>0</v>
      </c>
      <c r="X307" s="38"/>
    </row>
    <row r="308" spans="1:24" ht="15">
      <c r="A308" s="2">
        <v>1387</v>
      </c>
      <c r="B308" s="4"/>
      <c r="C308" s="4"/>
      <c r="D308" s="2">
        <v>1387</v>
      </c>
      <c r="E308" s="3">
        <v>5</v>
      </c>
      <c r="F308" s="3">
        <v>1</v>
      </c>
      <c r="G308" s="3" t="s">
        <v>202</v>
      </c>
      <c r="H308" s="3">
        <f t="shared" si="213"/>
        <v>1387</v>
      </c>
      <c r="I308" s="3" t="str">
        <f t="shared" si="197"/>
        <v>5-1-09-1387</v>
      </c>
      <c r="J308" s="4" t="s">
        <v>435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f t="shared" si="214"/>
        <v>0</v>
      </c>
      <c r="X308" s="38"/>
    </row>
    <row r="309" spans="1:24" ht="15">
      <c r="A309" s="2">
        <v>1388</v>
      </c>
      <c r="B309" s="4" t="s">
        <v>436</v>
      </c>
      <c r="C309" s="4">
        <v>41511081388</v>
      </c>
      <c r="D309" s="2">
        <v>1388</v>
      </c>
      <c r="E309" s="3">
        <v>5</v>
      </c>
      <c r="F309" s="3">
        <v>1</v>
      </c>
      <c r="G309" s="3" t="s">
        <v>202</v>
      </c>
      <c r="H309" s="3">
        <f t="shared" si="213"/>
        <v>1388</v>
      </c>
      <c r="I309" s="3" t="str">
        <f t="shared" si="197"/>
        <v>5-1-09-1388</v>
      </c>
      <c r="J309" s="4" t="s">
        <v>437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f t="shared" si="214"/>
        <v>0</v>
      </c>
      <c r="X309" s="38"/>
    </row>
    <row r="310" spans="1:24" ht="15">
      <c r="A310" s="2">
        <v>1389</v>
      </c>
      <c r="B310" s="4"/>
      <c r="C310" s="4"/>
      <c r="D310" s="2">
        <v>1389</v>
      </c>
      <c r="E310" s="3">
        <v>5</v>
      </c>
      <c r="F310" s="3">
        <v>1</v>
      </c>
      <c r="G310" s="3" t="s">
        <v>202</v>
      </c>
      <c r="H310" s="3">
        <f t="shared" si="213"/>
        <v>1389</v>
      </c>
      <c r="I310" s="3" t="str">
        <f t="shared" si="197"/>
        <v>5-1-09-1389</v>
      </c>
      <c r="J310" s="4" t="s">
        <v>438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f t="shared" si="214"/>
        <v>0</v>
      </c>
      <c r="X310" s="38"/>
    </row>
    <row r="311" spans="1:24" ht="15">
      <c r="A311" s="2">
        <v>1391</v>
      </c>
      <c r="B311" s="4"/>
      <c r="C311" s="4"/>
      <c r="D311" s="2">
        <v>1391</v>
      </c>
      <c r="E311" s="3">
        <v>5</v>
      </c>
      <c r="F311" s="3">
        <v>1</v>
      </c>
      <c r="G311" s="3" t="s">
        <v>202</v>
      </c>
      <c r="H311" s="3">
        <f t="shared" si="213"/>
        <v>1391</v>
      </c>
      <c r="I311" s="3" t="str">
        <f t="shared" si="197"/>
        <v>5-1-09-1391</v>
      </c>
      <c r="J311" s="4" t="s">
        <v>439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f t="shared" si="214"/>
        <v>0</v>
      </c>
      <c r="X311" s="38"/>
    </row>
    <row r="312" spans="1:24" ht="15">
      <c r="A312" s="2">
        <v>1392</v>
      </c>
      <c r="B312" s="4" t="s">
        <v>440</v>
      </c>
      <c r="C312" s="4">
        <v>41511081392</v>
      </c>
      <c r="D312" s="2">
        <v>1392</v>
      </c>
      <c r="E312" s="3">
        <v>5</v>
      </c>
      <c r="F312" s="3">
        <v>1</v>
      </c>
      <c r="G312" s="3" t="s">
        <v>202</v>
      </c>
      <c r="H312" s="3">
        <f t="shared" si="213"/>
        <v>1392</v>
      </c>
      <c r="I312" s="3" t="str">
        <f t="shared" si="197"/>
        <v>5-1-09-1392</v>
      </c>
      <c r="J312" s="4" t="s">
        <v>441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f t="shared" si="214"/>
        <v>0</v>
      </c>
      <c r="X312" s="38"/>
    </row>
    <row r="313" spans="1:24" ht="15">
      <c r="A313" s="2">
        <v>1393</v>
      </c>
      <c r="B313" s="4"/>
      <c r="C313" s="4"/>
      <c r="D313" s="2">
        <v>1393</v>
      </c>
      <c r="E313" s="3">
        <v>5</v>
      </c>
      <c r="F313" s="3">
        <v>1</v>
      </c>
      <c r="G313" s="3" t="s">
        <v>202</v>
      </c>
      <c r="H313" s="3">
        <f t="shared" si="213"/>
        <v>1393</v>
      </c>
      <c r="I313" s="3" t="str">
        <f t="shared" si="197"/>
        <v>5-1-09-1393</v>
      </c>
      <c r="J313" s="4" t="s">
        <v>442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f t="shared" si="214"/>
        <v>0</v>
      </c>
      <c r="X313" s="38"/>
    </row>
    <row r="314" spans="1:24" ht="15">
      <c r="A314" s="2">
        <v>1394</v>
      </c>
      <c r="B314" s="4" t="s">
        <v>443</v>
      </c>
      <c r="C314" s="4">
        <v>41511081394</v>
      </c>
      <c r="D314" s="2">
        <v>1394</v>
      </c>
      <c r="E314" s="3">
        <v>5</v>
      </c>
      <c r="F314" s="3">
        <v>1</v>
      </c>
      <c r="G314" s="3" t="s">
        <v>202</v>
      </c>
      <c r="H314" s="3">
        <f t="shared" si="213"/>
        <v>1394</v>
      </c>
      <c r="I314" s="3" t="str">
        <f t="shared" si="197"/>
        <v>5-1-09-1394</v>
      </c>
      <c r="J314" s="4" t="s">
        <v>444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f t="shared" si="214"/>
        <v>0</v>
      </c>
      <c r="X314" s="38"/>
    </row>
    <row r="315" spans="1:24" ht="15">
      <c r="A315" s="2">
        <v>1395</v>
      </c>
      <c r="B315" s="4" t="s">
        <v>445</v>
      </c>
      <c r="C315" s="4">
        <v>41511081395</v>
      </c>
      <c r="D315" s="2">
        <v>1395</v>
      </c>
      <c r="E315" s="3">
        <v>5</v>
      </c>
      <c r="F315" s="3">
        <v>1</v>
      </c>
      <c r="G315" s="3" t="s">
        <v>202</v>
      </c>
      <c r="H315" s="3">
        <f t="shared" si="213"/>
        <v>1395</v>
      </c>
      <c r="I315" s="3" t="str">
        <f t="shared" si="197"/>
        <v>5-1-09-1395</v>
      </c>
      <c r="J315" s="4" t="s">
        <v>446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f t="shared" si="214"/>
        <v>0</v>
      </c>
      <c r="X315" s="38"/>
    </row>
    <row r="316" spans="1:24" ht="15">
      <c r="A316" s="2">
        <v>1396</v>
      </c>
      <c r="B316" s="4"/>
      <c r="C316" s="4"/>
      <c r="D316" s="2">
        <v>1396</v>
      </c>
      <c r="E316" s="3">
        <v>5</v>
      </c>
      <c r="F316" s="3">
        <v>1</v>
      </c>
      <c r="G316" s="3" t="s">
        <v>202</v>
      </c>
      <c r="H316" s="3">
        <f t="shared" si="213"/>
        <v>1396</v>
      </c>
      <c r="I316" s="3" t="str">
        <f t="shared" si="197"/>
        <v>5-1-09-1396</v>
      </c>
      <c r="J316" s="4" t="s">
        <v>447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f t="shared" si="214"/>
        <v>0</v>
      </c>
      <c r="X316" s="38"/>
    </row>
    <row r="317" spans="1:24" ht="15">
      <c r="A317" s="2">
        <v>1397</v>
      </c>
      <c r="B317" s="4" t="s">
        <v>448</v>
      </c>
      <c r="C317" s="4">
        <v>41511081397</v>
      </c>
      <c r="D317" s="2">
        <v>1397</v>
      </c>
      <c r="E317" s="3">
        <v>5</v>
      </c>
      <c r="F317" s="3">
        <v>1</v>
      </c>
      <c r="G317" s="3" t="s">
        <v>202</v>
      </c>
      <c r="H317" s="3">
        <f t="shared" si="213"/>
        <v>1397</v>
      </c>
      <c r="I317" s="3" t="str">
        <f t="shared" si="197"/>
        <v>5-1-09-1397</v>
      </c>
      <c r="J317" s="4" t="s">
        <v>449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f t="shared" si="214"/>
        <v>0</v>
      </c>
      <c r="X317" s="38"/>
    </row>
    <row r="318" spans="1:24" ht="15">
      <c r="A318" s="2">
        <v>1398</v>
      </c>
      <c r="B318" s="4"/>
      <c r="C318" s="4"/>
      <c r="D318" s="2">
        <v>1398</v>
      </c>
      <c r="E318" s="3">
        <v>5</v>
      </c>
      <c r="F318" s="3">
        <v>1</v>
      </c>
      <c r="G318" s="3" t="s">
        <v>202</v>
      </c>
      <c r="H318" s="3">
        <f t="shared" si="213"/>
        <v>1398</v>
      </c>
      <c r="I318" s="3" t="str">
        <f t="shared" si="197"/>
        <v>5-1-09-1398</v>
      </c>
      <c r="J318" s="4" t="s">
        <v>450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f t="shared" si="214"/>
        <v>0</v>
      </c>
      <c r="X318" s="38"/>
    </row>
    <row r="319" spans="1:24" ht="15">
      <c r="A319" s="2">
        <v>1399</v>
      </c>
      <c r="B319" s="4" t="s">
        <v>451</v>
      </c>
      <c r="C319" s="4">
        <v>41511081399</v>
      </c>
      <c r="D319" s="2">
        <v>1399</v>
      </c>
      <c r="E319" s="3">
        <v>5</v>
      </c>
      <c r="F319" s="3">
        <v>1</v>
      </c>
      <c r="G319" s="3" t="s">
        <v>202</v>
      </c>
      <c r="H319" s="3">
        <f t="shared" si="213"/>
        <v>1399</v>
      </c>
      <c r="I319" s="3" t="str">
        <f t="shared" si="197"/>
        <v>5-1-09-1399</v>
      </c>
      <c r="J319" s="4" t="s">
        <v>452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20000</v>
      </c>
      <c r="S319" s="5">
        <v>20000</v>
      </c>
      <c r="T319" s="5">
        <v>20000</v>
      </c>
      <c r="U319" s="5">
        <v>0</v>
      </c>
      <c r="V319" s="5">
        <v>0</v>
      </c>
      <c r="W319" s="5">
        <f t="shared" si="214"/>
        <v>60000</v>
      </c>
      <c r="X319" s="38"/>
    </row>
    <row r="320" spans="1:24" ht="15">
      <c r="A320" s="2">
        <v>1401</v>
      </c>
      <c r="B320" s="4" t="s">
        <v>453</v>
      </c>
      <c r="C320" s="4">
        <v>41511081401</v>
      </c>
      <c r="D320" s="2">
        <v>1401</v>
      </c>
      <c r="E320" s="3">
        <v>5</v>
      </c>
      <c r="F320" s="3">
        <v>1</v>
      </c>
      <c r="G320" s="3" t="s">
        <v>202</v>
      </c>
      <c r="H320" s="3">
        <f t="shared" si="213"/>
        <v>1401</v>
      </c>
      <c r="I320" s="3" t="str">
        <f t="shared" si="197"/>
        <v>5-1-09-1401</v>
      </c>
      <c r="J320" s="4" t="s">
        <v>454</v>
      </c>
      <c r="K320" s="5">
        <v>458.33</v>
      </c>
      <c r="L320" s="5">
        <v>458.33</v>
      </c>
      <c r="M320" s="5">
        <v>0</v>
      </c>
      <c r="N320" s="5">
        <v>0</v>
      </c>
      <c r="O320" s="5">
        <v>2291.66</v>
      </c>
      <c r="P320" s="5">
        <v>0</v>
      </c>
      <c r="Q320" s="5">
        <v>305.56</v>
      </c>
      <c r="R320" s="5">
        <v>305.56</v>
      </c>
      <c r="S320" s="5">
        <v>0</v>
      </c>
      <c r="T320" s="5">
        <v>1375</v>
      </c>
      <c r="U320" s="5">
        <v>0</v>
      </c>
      <c r="V320" s="5">
        <v>305.56</v>
      </c>
      <c r="W320" s="5">
        <f t="shared" si="214"/>
        <v>5500</v>
      </c>
      <c r="X320" s="38"/>
    </row>
    <row r="321" spans="1:24" ht="15">
      <c r="A321" s="2">
        <v>1402</v>
      </c>
      <c r="B321" s="4" t="s">
        <v>455</v>
      </c>
      <c r="C321" s="4">
        <v>41511081402</v>
      </c>
      <c r="D321" s="2">
        <v>1402</v>
      </c>
      <c r="E321" s="3">
        <v>5</v>
      </c>
      <c r="F321" s="3">
        <v>1</v>
      </c>
      <c r="G321" s="3" t="s">
        <v>202</v>
      </c>
      <c r="H321" s="3">
        <f t="shared" si="213"/>
        <v>1402</v>
      </c>
      <c r="I321" s="3" t="str">
        <f t="shared" si="197"/>
        <v>5-1-09-1402</v>
      </c>
      <c r="J321" s="4" t="s">
        <v>456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f t="shared" si="214"/>
        <v>0</v>
      </c>
      <c r="X321" s="38"/>
    </row>
    <row r="322" spans="1:24" ht="15">
      <c r="A322" s="2">
        <v>1404</v>
      </c>
      <c r="B322" s="4" t="s">
        <v>457</v>
      </c>
      <c r="C322" s="4">
        <v>41511081404</v>
      </c>
      <c r="D322" s="2">
        <v>1404</v>
      </c>
      <c r="E322" s="3">
        <v>5</v>
      </c>
      <c r="F322" s="3">
        <v>1</v>
      </c>
      <c r="G322" s="3" t="s">
        <v>202</v>
      </c>
      <c r="H322" s="3">
        <f t="shared" si="213"/>
        <v>1404</v>
      </c>
      <c r="I322" s="3" t="str">
        <f t="shared" si="197"/>
        <v>5-1-09-1404</v>
      </c>
      <c r="J322" s="4" t="s">
        <v>458</v>
      </c>
      <c r="K322" s="5">
        <v>13393.95</v>
      </c>
      <c r="L322" s="5">
        <v>14071.92</v>
      </c>
      <c r="M322" s="5">
        <v>18192.14</v>
      </c>
      <c r="N322" s="5">
        <v>14983.1</v>
      </c>
      <c r="O322" s="5">
        <v>18209.32</v>
      </c>
      <c r="P322" s="5">
        <v>18663</v>
      </c>
      <c r="Q322" s="5">
        <v>18516.08</v>
      </c>
      <c r="R322" s="5">
        <v>18232</v>
      </c>
      <c r="S322" s="5">
        <v>16916.54</v>
      </c>
      <c r="T322" s="5">
        <v>17093.56</v>
      </c>
      <c r="U322" s="5">
        <v>16847.64</v>
      </c>
      <c r="V322" s="5">
        <v>16892.58</v>
      </c>
      <c r="W322" s="5">
        <f t="shared" si="214"/>
        <v>202011.83000000002</v>
      </c>
      <c r="X322" s="38"/>
    </row>
    <row r="323" spans="1:24" ht="15">
      <c r="A323" s="2">
        <v>1405</v>
      </c>
      <c r="B323" s="4" t="s">
        <v>459</v>
      </c>
      <c r="C323" s="4">
        <v>41511081405</v>
      </c>
      <c r="D323" s="2">
        <v>1405</v>
      </c>
      <c r="E323" s="3">
        <v>5</v>
      </c>
      <c r="F323" s="3">
        <v>1</v>
      </c>
      <c r="G323" s="3" t="s">
        <v>202</v>
      </c>
      <c r="H323" s="3">
        <f t="shared" si="213"/>
        <v>1405</v>
      </c>
      <c r="I323" s="3" t="str">
        <f t="shared" si="197"/>
        <v>5-1-09-1405</v>
      </c>
      <c r="J323" s="4" t="s">
        <v>384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f t="shared" si="214"/>
        <v>0</v>
      </c>
      <c r="X323" s="38"/>
    </row>
    <row r="324" spans="1:24" ht="15">
      <c r="A324" s="2">
        <v>1408</v>
      </c>
      <c r="B324" s="4" t="s">
        <v>460</v>
      </c>
      <c r="C324" s="4">
        <v>41511081408</v>
      </c>
      <c r="D324" s="2">
        <v>1408</v>
      </c>
      <c r="E324" s="3">
        <v>5</v>
      </c>
      <c r="F324" s="3">
        <v>1</v>
      </c>
      <c r="G324" s="3" t="s">
        <v>202</v>
      </c>
      <c r="H324" s="3">
        <f t="shared" si="213"/>
        <v>1408</v>
      </c>
      <c r="I324" s="3" t="str">
        <f t="shared" si="197"/>
        <v>5-1-09-1408</v>
      </c>
      <c r="J324" s="4" t="s">
        <v>461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f t="shared" si="214"/>
        <v>0</v>
      </c>
      <c r="X324" s="38"/>
    </row>
    <row r="325" spans="1:24" ht="15">
      <c r="A325" s="2">
        <v>1410</v>
      </c>
      <c r="B325" s="4" t="s">
        <v>462</v>
      </c>
      <c r="C325" s="4">
        <v>41511081410</v>
      </c>
      <c r="D325" s="2">
        <v>1410</v>
      </c>
      <c r="E325" s="3">
        <v>5</v>
      </c>
      <c r="F325" s="3">
        <v>1</v>
      </c>
      <c r="G325" s="3" t="s">
        <v>202</v>
      </c>
      <c r="H325" s="3">
        <f t="shared" si="213"/>
        <v>1410</v>
      </c>
      <c r="I325" s="3" t="str">
        <f t="shared" si="197"/>
        <v>5-1-09-1410</v>
      </c>
      <c r="J325" s="4" t="s">
        <v>463</v>
      </c>
      <c r="K325" s="5">
        <v>4327.92</v>
      </c>
      <c r="L325" s="5">
        <v>4540.12</v>
      </c>
      <c r="M325" s="5">
        <v>6641.22</v>
      </c>
      <c r="N325" s="5">
        <v>4514.06</v>
      </c>
      <c r="O325" s="5">
        <v>6805.4</v>
      </c>
      <c r="P325" s="5">
        <v>5982</v>
      </c>
      <c r="Q325" s="5">
        <v>5571.66</v>
      </c>
      <c r="R325" s="5">
        <v>5811.36</v>
      </c>
      <c r="S325" s="5">
        <v>5511.65</v>
      </c>
      <c r="T325" s="5">
        <v>6143.74</v>
      </c>
      <c r="U325" s="5">
        <v>5038.66</v>
      </c>
      <c r="V325" s="5">
        <v>4673.02</v>
      </c>
      <c r="W325" s="5">
        <f t="shared" si="214"/>
        <v>65560.81000000001</v>
      </c>
      <c r="X325" s="38"/>
    </row>
    <row r="326" spans="1:24" ht="15">
      <c r="A326" s="2">
        <v>1411</v>
      </c>
      <c r="B326" s="4" t="s">
        <v>464</v>
      </c>
      <c r="C326" s="4">
        <v>41511081411</v>
      </c>
      <c r="D326" s="2">
        <v>1411</v>
      </c>
      <c r="E326" s="3">
        <v>5</v>
      </c>
      <c r="F326" s="3">
        <v>1</v>
      </c>
      <c r="G326" s="3" t="s">
        <v>202</v>
      </c>
      <c r="H326" s="3">
        <f t="shared" si="213"/>
        <v>1411</v>
      </c>
      <c r="I326" s="3" t="str">
        <f aca="true" t="shared" si="215" ref="I326:I389">CONCATENATE(E326,"-",F326,"-",G326,"-",H326)</f>
        <v>5-1-09-1411</v>
      </c>
      <c r="J326" s="4" t="s">
        <v>465</v>
      </c>
      <c r="K326" s="5">
        <v>2731.49</v>
      </c>
      <c r="L326" s="5">
        <v>2777.9</v>
      </c>
      <c r="M326" s="5">
        <v>1810.12</v>
      </c>
      <c r="N326" s="5">
        <v>2843.89</v>
      </c>
      <c r="O326" s="5">
        <v>3573.48</v>
      </c>
      <c r="P326" s="5">
        <v>6608.19</v>
      </c>
      <c r="Q326" s="5">
        <v>4281.57</v>
      </c>
      <c r="R326" s="5">
        <v>3376.61</v>
      </c>
      <c r="S326" s="5">
        <v>3199.3</v>
      </c>
      <c r="T326" s="5">
        <v>4003.05</v>
      </c>
      <c r="U326" s="5">
        <v>3429.31</v>
      </c>
      <c r="V326" s="5">
        <v>1865.09</v>
      </c>
      <c r="W326" s="5">
        <f t="shared" si="214"/>
        <v>40499.99999999999</v>
      </c>
      <c r="X326" s="38"/>
    </row>
    <row r="327" spans="1:24" ht="15">
      <c r="A327" s="12">
        <v>1359</v>
      </c>
      <c r="B327" s="4" t="s">
        <v>466</v>
      </c>
      <c r="C327" s="4">
        <v>41511081359</v>
      </c>
      <c r="D327" s="12">
        <v>1359</v>
      </c>
      <c r="E327" s="3">
        <v>5</v>
      </c>
      <c r="F327" s="3">
        <v>1</v>
      </c>
      <c r="G327" s="3" t="s">
        <v>202</v>
      </c>
      <c r="H327" s="3">
        <f t="shared" si="213"/>
        <v>1359</v>
      </c>
      <c r="I327" s="3" t="str">
        <f t="shared" si="215"/>
        <v>5-1-09-1359</v>
      </c>
      <c r="J327" s="4" t="s">
        <v>467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f t="shared" si="214"/>
        <v>0</v>
      </c>
      <c r="X327" s="38"/>
    </row>
    <row r="328" spans="1:24" ht="15">
      <c r="A328" s="12">
        <v>1412</v>
      </c>
      <c r="B328" s="4"/>
      <c r="C328" s="4"/>
      <c r="D328" s="12">
        <v>1412</v>
      </c>
      <c r="E328" s="3">
        <v>5</v>
      </c>
      <c r="F328" s="3">
        <v>1</v>
      </c>
      <c r="G328" s="3" t="s">
        <v>202</v>
      </c>
      <c r="H328" s="3">
        <f t="shared" si="213"/>
        <v>1412</v>
      </c>
      <c r="I328" s="3" t="str">
        <f t="shared" si="215"/>
        <v>5-1-09-1412</v>
      </c>
      <c r="J328" s="4" t="s">
        <v>468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f t="shared" si="214"/>
        <v>0</v>
      </c>
      <c r="X328" s="38"/>
    </row>
    <row r="329" spans="1:24" ht="15">
      <c r="A329" s="12">
        <v>1413</v>
      </c>
      <c r="B329" s="4" t="s">
        <v>469</v>
      </c>
      <c r="C329" s="4">
        <v>41511081413</v>
      </c>
      <c r="D329" s="12">
        <v>1413</v>
      </c>
      <c r="E329" s="3">
        <v>5</v>
      </c>
      <c r="F329" s="3">
        <v>1</v>
      </c>
      <c r="G329" s="3" t="s">
        <v>202</v>
      </c>
      <c r="H329" s="3">
        <f t="shared" si="213"/>
        <v>1413</v>
      </c>
      <c r="I329" s="3" t="str">
        <f t="shared" si="215"/>
        <v>5-1-09-1413</v>
      </c>
      <c r="J329" s="4" t="s">
        <v>470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f t="shared" si="214"/>
        <v>0</v>
      </c>
      <c r="X329" s="38"/>
    </row>
    <row r="330" spans="1:24" ht="15">
      <c r="A330" s="2">
        <v>1414</v>
      </c>
      <c r="B330" s="4" t="s">
        <v>471</v>
      </c>
      <c r="C330" s="4">
        <v>41511081414</v>
      </c>
      <c r="D330" s="2">
        <v>1414</v>
      </c>
      <c r="E330" s="3">
        <v>5</v>
      </c>
      <c r="F330" s="3">
        <v>1</v>
      </c>
      <c r="G330" s="3" t="s">
        <v>202</v>
      </c>
      <c r="H330" s="3">
        <f t="shared" si="213"/>
        <v>1414</v>
      </c>
      <c r="I330" s="3" t="str">
        <f t="shared" si="215"/>
        <v>5-1-09-1414</v>
      </c>
      <c r="J330" s="4" t="s">
        <v>472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f t="shared" si="214"/>
        <v>0</v>
      </c>
      <c r="X330" s="59"/>
    </row>
    <row r="331" spans="1:24" ht="15">
      <c r="A331" s="20">
        <v>1416</v>
      </c>
      <c r="B331" s="4" t="s">
        <v>473</v>
      </c>
      <c r="C331" s="4">
        <v>41511081416</v>
      </c>
      <c r="D331" s="20">
        <v>1416</v>
      </c>
      <c r="E331" s="3">
        <v>5</v>
      </c>
      <c r="F331" s="3">
        <v>1</v>
      </c>
      <c r="G331" s="3" t="s">
        <v>202</v>
      </c>
      <c r="H331" s="3">
        <f t="shared" si="213"/>
        <v>1416</v>
      </c>
      <c r="I331" s="3" t="str">
        <f t="shared" si="215"/>
        <v>5-1-09-1416</v>
      </c>
      <c r="J331" s="4" t="s">
        <v>474</v>
      </c>
      <c r="K331" s="5">
        <v>370527.63</v>
      </c>
      <c r="L331" s="5">
        <v>396892.6</v>
      </c>
      <c r="M331" s="5">
        <v>424194.07</v>
      </c>
      <c r="N331" s="5">
        <v>469219.65</v>
      </c>
      <c r="O331" s="5">
        <v>411445.65</v>
      </c>
      <c r="P331" s="5">
        <v>364153.42</v>
      </c>
      <c r="Q331" s="5">
        <v>440221.75</v>
      </c>
      <c r="R331" s="5">
        <v>414959.79</v>
      </c>
      <c r="S331" s="5">
        <v>452744.22</v>
      </c>
      <c r="T331" s="5">
        <v>425407.07</v>
      </c>
      <c r="U331" s="5">
        <v>403364.92</v>
      </c>
      <c r="V331" s="5">
        <v>471869.23</v>
      </c>
      <c r="W331" s="5">
        <f t="shared" si="214"/>
        <v>5045000</v>
      </c>
      <c r="X331" s="59"/>
    </row>
    <row r="332" spans="1:24" ht="15">
      <c r="A332" s="2">
        <v>1419</v>
      </c>
      <c r="B332" s="4" t="s">
        <v>475</v>
      </c>
      <c r="C332" s="4">
        <v>41511081419</v>
      </c>
      <c r="D332" s="2">
        <v>1419</v>
      </c>
      <c r="E332" s="3">
        <v>5</v>
      </c>
      <c r="F332" s="3">
        <v>1</v>
      </c>
      <c r="G332" s="3" t="s">
        <v>202</v>
      </c>
      <c r="H332" s="3">
        <f t="shared" si="213"/>
        <v>1419</v>
      </c>
      <c r="I332" s="3" t="str">
        <f t="shared" si="215"/>
        <v>5-1-09-1419</v>
      </c>
      <c r="J332" s="4" t="s">
        <v>476</v>
      </c>
      <c r="K332" s="5">
        <v>3924</v>
      </c>
      <c r="L332" s="5">
        <v>3924</v>
      </c>
      <c r="M332" s="5">
        <v>3924</v>
      </c>
      <c r="N332" s="5">
        <v>3924</v>
      </c>
      <c r="O332" s="5">
        <v>3924</v>
      </c>
      <c r="P332" s="5">
        <v>3924</v>
      </c>
      <c r="Q332" s="5">
        <v>3924</v>
      </c>
      <c r="R332" s="5">
        <v>3924</v>
      </c>
      <c r="S332" s="5">
        <v>3924</v>
      </c>
      <c r="T332" s="5">
        <v>3924</v>
      </c>
      <c r="U332" s="5">
        <v>3924</v>
      </c>
      <c r="V332" s="5">
        <v>3924</v>
      </c>
      <c r="W332" s="5">
        <f t="shared" si="214"/>
        <v>47088</v>
      </c>
      <c r="X332" s="38"/>
    </row>
    <row r="333" spans="1:24" ht="15">
      <c r="A333" s="2">
        <v>1420</v>
      </c>
      <c r="B333" s="4" t="s">
        <v>477</v>
      </c>
      <c r="C333" s="4">
        <v>41511081420</v>
      </c>
      <c r="D333" s="2">
        <v>1420</v>
      </c>
      <c r="E333" s="3">
        <v>5</v>
      </c>
      <c r="F333" s="3">
        <v>1</v>
      </c>
      <c r="G333" s="3" t="s">
        <v>202</v>
      </c>
      <c r="H333" s="3">
        <f t="shared" si="213"/>
        <v>1420</v>
      </c>
      <c r="I333" s="3" t="str">
        <f t="shared" si="215"/>
        <v>5-1-09-1420</v>
      </c>
      <c r="J333" s="4" t="s">
        <v>478</v>
      </c>
      <c r="K333" s="5">
        <v>2270.78</v>
      </c>
      <c r="L333" s="5">
        <v>3302.96</v>
      </c>
      <c r="M333" s="5">
        <v>3664.22</v>
      </c>
      <c r="N333" s="5">
        <v>2938.26</v>
      </c>
      <c r="O333" s="5">
        <v>2115.96</v>
      </c>
      <c r="P333" s="5">
        <v>3561</v>
      </c>
      <c r="Q333" s="5">
        <v>4696.39</v>
      </c>
      <c r="R333" s="5">
        <v>3612.61</v>
      </c>
      <c r="S333" s="5">
        <v>3096.52</v>
      </c>
      <c r="T333" s="5">
        <v>3870.65</v>
      </c>
      <c r="U333" s="5">
        <v>2477.21</v>
      </c>
      <c r="V333" s="5">
        <v>1393.44</v>
      </c>
      <c r="W333" s="5">
        <f t="shared" si="214"/>
        <v>37000</v>
      </c>
      <c r="X333" s="59"/>
    </row>
    <row r="334" spans="1:24" ht="15">
      <c r="A334" s="2">
        <v>1422</v>
      </c>
      <c r="B334" s="4" t="s">
        <v>479</v>
      </c>
      <c r="C334" s="4">
        <v>41511081422</v>
      </c>
      <c r="D334" s="2">
        <v>1422</v>
      </c>
      <c r="E334" s="3">
        <v>5</v>
      </c>
      <c r="F334" s="3">
        <v>1</v>
      </c>
      <c r="G334" s="3" t="s">
        <v>202</v>
      </c>
      <c r="H334" s="3">
        <f t="shared" si="213"/>
        <v>1422</v>
      </c>
      <c r="I334" s="3" t="str">
        <f t="shared" si="215"/>
        <v>5-1-09-1422</v>
      </c>
      <c r="J334" s="4" t="s">
        <v>480</v>
      </c>
      <c r="K334" s="5">
        <v>4615</v>
      </c>
      <c r="L334" s="5">
        <v>16330</v>
      </c>
      <c r="M334" s="5">
        <v>5680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710</v>
      </c>
      <c r="T334" s="5">
        <v>7455</v>
      </c>
      <c r="U334" s="5">
        <v>2840</v>
      </c>
      <c r="V334" s="5">
        <v>0</v>
      </c>
      <c r="W334" s="5">
        <f t="shared" si="214"/>
        <v>37630</v>
      </c>
      <c r="X334" s="38"/>
    </row>
    <row r="335" spans="1:24" ht="15">
      <c r="A335" s="2">
        <v>1423</v>
      </c>
      <c r="B335" s="4" t="s">
        <v>481</v>
      </c>
      <c r="C335" s="4">
        <v>41511081423</v>
      </c>
      <c r="D335" s="2">
        <v>1423</v>
      </c>
      <c r="E335" s="3">
        <v>5</v>
      </c>
      <c r="F335" s="3">
        <v>1</v>
      </c>
      <c r="G335" s="3" t="s">
        <v>202</v>
      </c>
      <c r="H335" s="3">
        <f t="shared" si="213"/>
        <v>1423</v>
      </c>
      <c r="I335" s="3" t="str">
        <f t="shared" si="215"/>
        <v>5-1-09-1423</v>
      </c>
      <c r="J335" s="4" t="s">
        <v>482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f t="shared" si="214"/>
        <v>0</v>
      </c>
      <c r="X335" s="38"/>
    </row>
    <row r="336" spans="1:24" ht="15">
      <c r="A336" s="2">
        <v>978</v>
      </c>
      <c r="B336" s="4" t="s">
        <v>483</v>
      </c>
      <c r="C336" s="4">
        <v>41511080978</v>
      </c>
      <c r="D336" s="2">
        <v>978</v>
      </c>
      <c r="E336" s="3">
        <v>5</v>
      </c>
      <c r="F336" s="3">
        <v>1</v>
      </c>
      <c r="G336" s="3" t="s">
        <v>202</v>
      </c>
      <c r="H336" s="3">
        <f t="shared" si="213"/>
        <v>978</v>
      </c>
      <c r="I336" s="3" t="str">
        <f t="shared" si="215"/>
        <v>5-1-09-978</v>
      </c>
      <c r="J336" s="4" t="s">
        <v>484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f t="shared" si="214"/>
        <v>0</v>
      </c>
      <c r="X336" s="59"/>
    </row>
    <row r="337" spans="1:24" ht="15">
      <c r="A337" s="6"/>
      <c r="B337" s="41"/>
      <c r="C337" s="41"/>
      <c r="D337" s="6"/>
      <c r="E337" s="45">
        <v>5</v>
      </c>
      <c r="F337" s="45">
        <v>9</v>
      </c>
      <c r="G337" s="45" t="s">
        <v>12</v>
      </c>
      <c r="H337" s="45">
        <v>0</v>
      </c>
      <c r="I337" s="45" t="str">
        <f t="shared" si="215"/>
        <v>5-9-00-0</v>
      </c>
      <c r="J337" s="44" t="s">
        <v>485</v>
      </c>
      <c r="K337" s="43">
        <f aca="true" t="shared" si="216" ref="K337:V338">+K338</f>
        <v>0</v>
      </c>
      <c r="L337" s="43">
        <f t="shared" si="216"/>
        <v>0</v>
      </c>
      <c r="M337" s="43">
        <f t="shared" si="216"/>
        <v>0</v>
      </c>
      <c r="N337" s="43">
        <f t="shared" si="216"/>
        <v>0</v>
      </c>
      <c r="O337" s="43">
        <f t="shared" si="216"/>
        <v>0</v>
      </c>
      <c r="P337" s="43">
        <f t="shared" si="216"/>
        <v>0</v>
      </c>
      <c r="Q337" s="43">
        <f t="shared" si="216"/>
        <v>0</v>
      </c>
      <c r="R337" s="43">
        <f t="shared" si="216"/>
        <v>0</v>
      </c>
      <c r="S337" s="43">
        <f t="shared" si="216"/>
        <v>0</v>
      </c>
      <c r="T337" s="43">
        <f t="shared" si="216"/>
        <v>0</v>
      </c>
      <c r="U337" s="43">
        <f t="shared" si="216"/>
        <v>0</v>
      </c>
      <c r="V337" s="43">
        <f t="shared" si="216"/>
        <v>0</v>
      </c>
      <c r="W337" s="43">
        <f aca="true" t="shared" si="217" ref="W337:W338">+W338</f>
        <v>0</v>
      </c>
      <c r="X337" s="38"/>
    </row>
    <row r="338" spans="1:24" ht="15">
      <c r="A338" s="6"/>
      <c r="B338" s="44"/>
      <c r="C338" s="44"/>
      <c r="D338" s="6"/>
      <c r="E338" s="42">
        <v>5</v>
      </c>
      <c r="F338" s="42">
        <v>9</v>
      </c>
      <c r="G338" s="42" t="s">
        <v>15</v>
      </c>
      <c r="H338" s="42">
        <v>0</v>
      </c>
      <c r="I338" s="42" t="str">
        <f t="shared" si="215"/>
        <v>5-9-01-0</v>
      </c>
      <c r="J338" s="41" t="s">
        <v>485</v>
      </c>
      <c r="K338" s="46">
        <f t="shared" si="216"/>
        <v>0</v>
      </c>
      <c r="L338" s="46">
        <f t="shared" si="216"/>
        <v>0</v>
      </c>
      <c r="M338" s="46">
        <f t="shared" si="216"/>
        <v>0</v>
      </c>
      <c r="N338" s="46">
        <f t="shared" si="216"/>
        <v>0</v>
      </c>
      <c r="O338" s="46">
        <f t="shared" si="216"/>
        <v>0</v>
      </c>
      <c r="P338" s="46">
        <f t="shared" si="216"/>
        <v>0</v>
      </c>
      <c r="Q338" s="46">
        <f t="shared" si="216"/>
        <v>0</v>
      </c>
      <c r="R338" s="46">
        <f t="shared" si="216"/>
        <v>0</v>
      </c>
      <c r="S338" s="46">
        <f t="shared" si="216"/>
        <v>0</v>
      </c>
      <c r="T338" s="46">
        <f t="shared" si="216"/>
        <v>0</v>
      </c>
      <c r="U338" s="46">
        <f t="shared" si="216"/>
        <v>0</v>
      </c>
      <c r="V338" s="46">
        <f t="shared" si="216"/>
        <v>0</v>
      </c>
      <c r="W338" s="46">
        <f t="shared" si="217"/>
        <v>0</v>
      </c>
      <c r="X338" s="38"/>
    </row>
    <row r="339" spans="1:24" ht="15">
      <c r="A339" s="2">
        <v>2501</v>
      </c>
      <c r="B339" s="4"/>
      <c r="C339" s="4"/>
      <c r="D339" s="2">
        <v>2501</v>
      </c>
      <c r="E339" s="3">
        <v>5</v>
      </c>
      <c r="F339" s="3">
        <v>9</v>
      </c>
      <c r="G339" s="3" t="s">
        <v>15</v>
      </c>
      <c r="H339" s="3">
        <f>+D339</f>
        <v>2501</v>
      </c>
      <c r="I339" s="3" t="str">
        <f t="shared" si="215"/>
        <v>5-9-01-2501</v>
      </c>
      <c r="J339" s="4" t="s">
        <v>485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f>SUM(K339:V339)</f>
        <v>0</v>
      </c>
      <c r="X339" s="38"/>
    </row>
    <row r="340" spans="1:24" ht="15">
      <c r="A340" s="10"/>
      <c r="B340" s="32"/>
      <c r="C340" s="32"/>
      <c r="D340" s="10"/>
      <c r="E340" s="39">
        <v>6</v>
      </c>
      <c r="F340" s="39">
        <v>0</v>
      </c>
      <c r="G340" s="39" t="s">
        <v>12</v>
      </c>
      <c r="H340" s="39">
        <v>0</v>
      </c>
      <c r="I340" s="39" t="str">
        <f t="shared" si="215"/>
        <v>6-0-00-0</v>
      </c>
      <c r="J340" s="32" t="s">
        <v>486</v>
      </c>
      <c r="K340" s="40">
        <f aca="true" t="shared" si="218" ref="K340:V340">+K341+K427+K430+K446</f>
        <v>25010322.66</v>
      </c>
      <c r="L340" s="40">
        <f t="shared" si="218"/>
        <v>13594485.72</v>
      </c>
      <c r="M340" s="40">
        <f t="shared" si="218"/>
        <v>22169015.55</v>
      </c>
      <c r="N340" s="40">
        <f t="shared" si="218"/>
        <v>30274791.760000005</v>
      </c>
      <c r="O340" s="40">
        <f t="shared" si="218"/>
        <v>17670923.8</v>
      </c>
      <c r="P340" s="40">
        <f t="shared" si="218"/>
        <v>17218614.929999996</v>
      </c>
      <c r="Q340" s="40">
        <f t="shared" si="218"/>
        <v>24674561.299999997</v>
      </c>
      <c r="R340" s="40">
        <f t="shared" si="218"/>
        <v>15167479.65</v>
      </c>
      <c r="S340" s="40">
        <f t="shared" si="218"/>
        <v>19075802.1</v>
      </c>
      <c r="T340" s="40">
        <f t="shared" si="218"/>
        <v>21853244.259999998</v>
      </c>
      <c r="U340" s="40">
        <f t="shared" si="218"/>
        <v>20437295.669999998</v>
      </c>
      <c r="V340" s="40">
        <f t="shared" si="218"/>
        <v>18991435.959999997</v>
      </c>
      <c r="W340" s="40">
        <f aca="true" t="shared" si="219" ref="W340">+W341+W427+W430+W446</f>
        <v>246137973.36</v>
      </c>
      <c r="X340" s="38"/>
    </row>
    <row r="341" spans="1:24" ht="15">
      <c r="A341" s="6"/>
      <c r="B341" s="41"/>
      <c r="C341" s="41"/>
      <c r="D341" s="6"/>
      <c r="E341" s="42">
        <v>6</v>
      </c>
      <c r="F341" s="42">
        <v>1</v>
      </c>
      <c r="G341" s="42" t="s">
        <v>12</v>
      </c>
      <c r="H341" s="42">
        <v>0</v>
      </c>
      <c r="I341" s="42" t="str">
        <f t="shared" si="215"/>
        <v>6-1-00-0</v>
      </c>
      <c r="J341" s="41" t="s">
        <v>486</v>
      </c>
      <c r="K341" s="43">
        <f aca="true" t="shared" si="220" ref="K341:V341">+K342+K344+K346+K348+K356+K358+K403+K425</f>
        <v>24632755.94</v>
      </c>
      <c r="L341" s="43">
        <f t="shared" si="220"/>
        <v>13231155.15</v>
      </c>
      <c r="M341" s="43">
        <f t="shared" si="220"/>
        <v>21893269.09</v>
      </c>
      <c r="N341" s="43">
        <f t="shared" si="220"/>
        <v>30079886.410000004</v>
      </c>
      <c r="O341" s="43">
        <f t="shared" si="220"/>
        <v>17467111.78</v>
      </c>
      <c r="P341" s="43">
        <f t="shared" si="220"/>
        <v>16952489.839999996</v>
      </c>
      <c r="Q341" s="43">
        <f t="shared" si="220"/>
        <v>24319627.189999998</v>
      </c>
      <c r="R341" s="43">
        <f t="shared" si="220"/>
        <v>14806223.77</v>
      </c>
      <c r="S341" s="43">
        <f t="shared" si="220"/>
        <v>18699714.51</v>
      </c>
      <c r="T341" s="43">
        <f t="shared" si="220"/>
        <v>21395349.869999997</v>
      </c>
      <c r="U341" s="43">
        <f t="shared" si="220"/>
        <v>19938996.669999998</v>
      </c>
      <c r="V341" s="43">
        <f t="shared" si="220"/>
        <v>18235642.189999998</v>
      </c>
      <c r="W341" s="43">
        <f aca="true" t="shared" si="221" ref="W341">+W342+W344+W346+W348+W356+W358+W403+W425</f>
        <v>241652222.41000003</v>
      </c>
      <c r="X341" s="38"/>
    </row>
    <row r="342" spans="1:24" ht="15">
      <c r="A342" s="6"/>
      <c r="B342" s="44"/>
      <c r="C342" s="44"/>
      <c r="D342" s="6"/>
      <c r="E342" s="45">
        <v>6</v>
      </c>
      <c r="F342" s="45">
        <v>1</v>
      </c>
      <c r="G342" s="45" t="s">
        <v>15</v>
      </c>
      <c r="H342" s="45">
        <v>0</v>
      </c>
      <c r="I342" s="45" t="str">
        <f t="shared" si="215"/>
        <v>6-1-01-0</v>
      </c>
      <c r="J342" s="44" t="s">
        <v>487</v>
      </c>
      <c r="K342" s="46">
        <f aca="true" t="shared" si="222" ref="K342:V342">SUM(K343:K343)</f>
        <v>0</v>
      </c>
      <c r="L342" s="46">
        <f t="shared" si="222"/>
        <v>0</v>
      </c>
      <c r="M342" s="46">
        <f t="shared" si="222"/>
        <v>0</v>
      </c>
      <c r="N342" s="46">
        <f t="shared" si="222"/>
        <v>0</v>
      </c>
      <c r="O342" s="46">
        <f t="shared" si="222"/>
        <v>0</v>
      </c>
      <c r="P342" s="46">
        <f t="shared" si="222"/>
        <v>0</v>
      </c>
      <c r="Q342" s="46">
        <f t="shared" si="222"/>
        <v>0</v>
      </c>
      <c r="R342" s="46">
        <f t="shared" si="222"/>
        <v>0</v>
      </c>
      <c r="S342" s="46">
        <f t="shared" si="222"/>
        <v>0</v>
      </c>
      <c r="T342" s="46">
        <f t="shared" si="222"/>
        <v>0</v>
      </c>
      <c r="U342" s="46">
        <f t="shared" si="222"/>
        <v>0</v>
      </c>
      <c r="V342" s="46">
        <f t="shared" si="222"/>
        <v>0</v>
      </c>
      <c r="W342" s="46">
        <f aca="true" t="shared" si="223" ref="W342">SUM(W343:W343)</f>
        <v>0</v>
      </c>
      <c r="X342" s="38"/>
    </row>
    <row r="343" spans="1:24" ht="15">
      <c r="A343" s="6"/>
      <c r="B343" s="4"/>
      <c r="C343" s="4"/>
      <c r="D343" s="6"/>
      <c r="E343" s="3">
        <v>6</v>
      </c>
      <c r="F343" s="3">
        <v>1</v>
      </c>
      <c r="G343" s="3" t="s">
        <v>15</v>
      </c>
      <c r="H343" s="3">
        <v>0</v>
      </c>
      <c r="I343" s="3" t="str">
        <f t="shared" si="215"/>
        <v>6-1-01-0</v>
      </c>
      <c r="J343" s="4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>
        <f>SUM(K343:V343)</f>
        <v>0</v>
      </c>
      <c r="X343" s="38"/>
    </row>
    <row r="344" spans="1:24" ht="15">
      <c r="A344" s="6"/>
      <c r="B344" s="44"/>
      <c r="C344" s="44"/>
      <c r="D344" s="6"/>
      <c r="E344" s="45">
        <v>6</v>
      </c>
      <c r="F344" s="45">
        <v>1</v>
      </c>
      <c r="G344" s="45" t="s">
        <v>19</v>
      </c>
      <c r="H344" s="45">
        <v>0</v>
      </c>
      <c r="I344" s="45" t="str">
        <f t="shared" si="215"/>
        <v>6-1-02-0</v>
      </c>
      <c r="J344" s="44" t="s">
        <v>488</v>
      </c>
      <c r="K344" s="46">
        <f aca="true" t="shared" si="224" ref="K344:V344">SUM(K345:K345)</f>
        <v>0</v>
      </c>
      <c r="L344" s="46">
        <f t="shared" si="224"/>
        <v>0</v>
      </c>
      <c r="M344" s="46">
        <f t="shared" si="224"/>
        <v>0</v>
      </c>
      <c r="N344" s="46">
        <f t="shared" si="224"/>
        <v>0</v>
      </c>
      <c r="O344" s="46">
        <f t="shared" si="224"/>
        <v>0</v>
      </c>
      <c r="P344" s="46">
        <f t="shared" si="224"/>
        <v>0</v>
      </c>
      <c r="Q344" s="46">
        <f t="shared" si="224"/>
        <v>0</v>
      </c>
      <c r="R344" s="46">
        <f t="shared" si="224"/>
        <v>0</v>
      </c>
      <c r="S344" s="46">
        <f t="shared" si="224"/>
        <v>0</v>
      </c>
      <c r="T344" s="46">
        <f t="shared" si="224"/>
        <v>0</v>
      </c>
      <c r="U344" s="46">
        <f t="shared" si="224"/>
        <v>0</v>
      </c>
      <c r="V344" s="46">
        <f t="shared" si="224"/>
        <v>0</v>
      </c>
      <c r="W344" s="46">
        <f aca="true" t="shared" si="225" ref="W344">SUM(W345:W345)</f>
        <v>0</v>
      </c>
      <c r="X344" s="38"/>
    </row>
    <row r="345" spans="1:24" ht="15">
      <c r="A345" s="63"/>
      <c r="B345" s="63"/>
      <c r="C345" s="63"/>
      <c r="D345" s="63"/>
      <c r="E345" s="3">
        <v>6</v>
      </c>
      <c r="F345" s="3">
        <v>1</v>
      </c>
      <c r="G345" s="3" t="s">
        <v>19</v>
      </c>
      <c r="H345" s="3">
        <v>0</v>
      </c>
      <c r="I345" s="3" t="str">
        <f t="shared" si="215"/>
        <v>6-1-02-0</v>
      </c>
      <c r="J345" s="63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38"/>
    </row>
    <row r="346" spans="1:24" ht="15">
      <c r="A346" s="6"/>
      <c r="B346" s="44"/>
      <c r="C346" s="44"/>
      <c r="D346" s="6"/>
      <c r="E346" s="45">
        <v>6</v>
      </c>
      <c r="F346" s="45">
        <v>1</v>
      </c>
      <c r="G346" s="45" t="s">
        <v>23</v>
      </c>
      <c r="H346" s="45">
        <v>0</v>
      </c>
      <c r="I346" s="45" t="str">
        <f t="shared" si="215"/>
        <v>6-1-03-0</v>
      </c>
      <c r="J346" s="44" t="s">
        <v>489</v>
      </c>
      <c r="K346" s="46">
        <f aca="true" t="shared" si="226" ref="K346:V346">SUM(K347:K347)</f>
        <v>0</v>
      </c>
      <c r="L346" s="46">
        <f t="shared" si="226"/>
        <v>0</v>
      </c>
      <c r="M346" s="46">
        <f t="shared" si="226"/>
        <v>0</v>
      </c>
      <c r="N346" s="46">
        <f t="shared" si="226"/>
        <v>0</v>
      </c>
      <c r="O346" s="46">
        <f t="shared" si="226"/>
        <v>0</v>
      </c>
      <c r="P346" s="46">
        <f t="shared" si="226"/>
        <v>0</v>
      </c>
      <c r="Q346" s="46">
        <f t="shared" si="226"/>
        <v>0</v>
      </c>
      <c r="R346" s="46">
        <f t="shared" si="226"/>
        <v>0</v>
      </c>
      <c r="S346" s="46">
        <f t="shared" si="226"/>
        <v>0</v>
      </c>
      <c r="T346" s="46">
        <f t="shared" si="226"/>
        <v>0</v>
      </c>
      <c r="U346" s="46">
        <f t="shared" si="226"/>
        <v>0</v>
      </c>
      <c r="V346" s="46">
        <f t="shared" si="226"/>
        <v>0</v>
      </c>
      <c r="W346" s="46">
        <f aca="true" t="shared" si="227" ref="W346">SUM(W347:W347)</f>
        <v>0</v>
      </c>
      <c r="X346" s="38"/>
    </row>
    <row r="347" spans="1:24" ht="15">
      <c r="A347" s="2">
        <v>2102</v>
      </c>
      <c r="B347" s="4" t="s">
        <v>490</v>
      </c>
      <c r="C347" s="4">
        <v>41691032102</v>
      </c>
      <c r="D347" s="2">
        <v>2102</v>
      </c>
      <c r="E347" s="3">
        <v>6</v>
      </c>
      <c r="F347" s="3">
        <v>1</v>
      </c>
      <c r="G347" s="3" t="s">
        <v>23</v>
      </c>
      <c r="H347" s="3">
        <f>+D347</f>
        <v>2102</v>
      </c>
      <c r="I347" s="3" t="str">
        <f t="shared" si="215"/>
        <v>6-1-03-2102</v>
      </c>
      <c r="J347" s="4" t="s">
        <v>489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f>SUM(K347:V347)</f>
        <v>0</v>
      </c>
      <c r="X347" s="38"/>
    </row>
    <row r="348" spans="1:24" ht="15">
      <c r="A348" s="6"/>
      <c r="B348" s="44"/>
      <c r="C348" s="44"/>
      <c r="D348" s="6"/>
      <c r="E348" s="45">
        <v>6</v>
      </c>
      <c r="F348" s="45">
        <v>1</v>
      </c>
      <c r="G348" s="45" t="s">
        <v>148</v>
      </c>
      <c r="H348" s="45">
        <v>0</v>
      </c>
      <c r="I348" s="45" t="str">
        <f t="shared" si="215"/>
        <v>6-1-04-0</v>
      </c>
      <c r="J348" s="44" t="s">
        <v>491</v>
      </c>
      <c r="K348" s="46">
        <f aca="true" t="shared" si="228" ref="K348:V348">SUM(K349:K355)</f>
        <v>453786.77</v>
      </c>
      <c r="L348" s="46">
        <f t="shared" si="228"/>
        <v>826291.84</v>
      </c>
      <c r="M348" s="46">
        <f t="shared" si="228"/>
        <v>46060.700000000004</v>
      </c>
      <c r="N348" s="46">
        <f t="shared" si="228"/>
        <v>306201.5</v>
      </c>
      <c r="O348" s="46">
        <f t="shared" si="228"/>
        <v>357409.53</v>
      </c>
      <c r="P348" s="46">
        <f t="shared" si="228"/>
        <v>73325.1</v>
      </c>
      <c r="Q348" s="46">
        <f t="shared" si="228"/>
        <v>175249.85</v>
      </c>
      <c r="R348" s="46">
        <f t="shared" si="228"/>
        <v>54827.490000000005</v>
      </c>
      <c r="S348" s="46">
        <f t="shared" si="228"/>
        <v>505289.12</v>
      </c>
      <c r="T348" s="46">
        <f t="shared" si="228"/>
        <v>99079.76000000001</v>
      </c>
      <c r="U348" s="46">
        <f t="shared" si="228"/>
        <v>109043.63</v>
      </c>
      <c r="V348" s="46">
        <f t="shared" si="228"/>
        <v>73434.70999999999</v>
      </c>
      <c r="W348" s="46">
        <f aca="true" t="shared" si="229" ref="W348">SUM(W349:W355)</f>
        <v>3079999.9999999995</v>
      </c>
      <c r="X348" s="38"/>
    </row>
    <row r="349" spans="1:24" ht="15">
      <c r="A349" s="2">
        <v>1751</v>
      </c>
      <c r="B349" s="4" t="s">
        <v>492</v>
      </c>
      <c r="C349" s="4">
        <v>41631021751</v>
      </c>
      <c r="D349" s="2">
        <v>1751</v>
      </c>
      <c r="E349" s="3">
        <v>6</v>
      </c>
      <c r="F349" s="3">
        <v>1</v>
      </c>
      <c r="G349" s="3" t="s">
        <v>148</v>
      </c>
      <c r="H349" s="3">
        <f aca="true" t="shared" si="230" ref="H349:H355">+D349</f>
        <v>1751</v>
      </c>
      <c r="I349" s="3" t="str">
        <f t="shared" si="215"/>
        <v>6-1-04-1751</v>
      </c>
      <c r="J349" s="4" t="s">
        <v>493</v>
      </c>
      <c r="K349" s="5">
        <v>15070.01</v>
      </c>
      <c r="L349" s="5">
        <v>15292.81</v>
      </c>
      <c r="M349" s="5">
        <v>11388.95</v>
      </c>
      <c r="N349" s="5">
        <v>14269.68</v>
      </c>
      <c r="O349" s="5">
        <v>19837.05</v>
      </c>
      <c r="P349" s="5">
        <v>20655.15</v>
      </c>
      <c r="Q349" s="5">
        <v>14984.06</v>
      </c>
      <c r="R349" s="5">
        <v>8516.64</v>
      </c>
      <c r="S349" s="5">
        <v>14443.84</v>
      </c>
      <c r="T349" s="5">
        <v>13963.19</v>
      </c>
      <c r="U349" s="5">
        <v>11283.36</v>
      </c>
      <c r="V349" s="5">
        <v>10295.26</v>
      </c>
      <c r="W349" s="5">
        <f aca="true" t="shared" si="231" ref="W349:W355">SUM(K349:V349)</f>
        <v>170000</v>
      </c>
      <c r="X349" s="38"/>
    </row>
    <row r="350" spans="1:24" ht="15">
      <c r="A350" s="2">
        <v>1752</v>
      </c>
      <c r="B350" s="4" t="s">
        <v>494</v>
      </c>
      <c r="C350" s="4">
        <v>41631021752</v>
      </c>
      <c r="D350" s="2">
        <v>1752</v>
      </c>
      <c r="E350" s="3">
        <v>6</v>
      </c>
      <c r="F350" s="3">
        <v>1</v>
      </c>
      <c r="G350" s="3" t="s">
        <v>148</v>
      </c>
      <c r="H350" s="3">
        <f t="shared" si="230"/>
        <v>1752</v>
      </c>
      <c r="I350" s="3" t="str">
        <f t="shared" si="215"/>
        <v>6-1-04-1752</v>
      </c>
      <c r="J350" s="4" t="s">
        <v>495</v>
      </c>
      <c r="K350" s="5">
        <v>28978.82</v>
      </c>
      <c r="L350" s="5">
        <v>40861.78</v>
      </c>
      <c r="M350" s="5">
        <v>27963.85</v>
      </c>
      <c r="N350" s="5">
        <v>39507.73</v>
      </c>
      <c r="O350" s="5">
        <v>30819.58</v>
      </c>
      <c r="P350" s="5">
        <v>46555.92</v>
      </c>
      <c r="Q350" s="5">
        <v>30500.22</v>
      </c>
      <c r="R350" s="5">
        <v>40595.66</v>
      </c>
      <c r="S350" s="5">
        <v>27540.27</v>
      </c>
      <c r="T350" s="5">
        <v>41191.73</v>
      </c>
      <c r="U350" s="5">
        <v>26847.41</v>
      </c>
      <c r="V350" s="5">
        <v>28637.03</v>
      </c>
      <c r="W350" s="5">
        <f t="shared" si="231"/>
        <v>410000</v>
      </c>
      <c r="X350" s="38"/>
    </row>
    <row r="351" spans="1:24" ht="15">
      <c r="A351" s="2">
        <v>1753</v>
      </c>
      <c r="B351" s="4" t="s">
        <v>496</v>
      </c>
      <c r="C351" s="4">
        <v>41631021753</v>
      </c>
      <c r="D351" s="2">
        <v>1753</v>
      </c>
      <c r="E351" s="3">
        <v>6</v>
      </c>
      <c r="F351" s="3">
        <v>1</v>
      </c>
      <c r="G351" s="3" t="s">
        <v>148</v>
      </c>
      <c r="H351" s="3">
        <f t="shared" si="230"/>
        <v>1753</v>
      </c>
      <c r="I351" s="3" t="str">
        <f t="shared" si="215"/>
        <v>6-1-04-1753</v>
      </c>
      <c r="J351" s="4" t="s">
        <v>497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f t="shared" si="231"/>
        <v>0</v>
      </c>
      <c r="X351" s="38"/>
    </row>
    <row r="352" spans="1:24" ht="15">
      <c r="A352" s="2">
        <v>1754</v>
      </c>
      <c r="B352" s="4" t="s">
        <v>498</v>
      </c>
      <c r="C352" s="4">
        <v>41631021754</v>
      </c>
      <c r="D352" s="2">
        <v>1754</v>
      </c>
      <c r="E352" s="3">
        <v>6</v>
      </c>
      <c r="F352" s="3">
        <v>1</v>
      </c>
      <c r="G352" s="3" t="s">
        <v>148</v>
      </c>
      <c r="H352" s="3">
        <f t="shared" si="230"/>
        <v>1754</v>
      </c>
      <c r="I352" s="3" t="str">
        <f t="shared" si="215"/>
        <v>6-1-04-1754</v>
      </c>
      <c r="J352" s="4" t="s">
        <v>499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f t="shared" si="231"/>
        <v>0</v>
      </c>
      <c r="X352" s="38"/>
    </row>
    <row r="353" spans="1:24" ht="15">
      <c r="A353" s="2">
        <v>1755</v>
      </c>
      <c r="B353" s="4" t="s">
        <v>500</v>
      </c>
      <c r="C353" s="4">
        <v>41631021755</v>
      </c>
      <c r="D353" s="2">
        <v>1755</v>
      </c>
      <c r="E353" s="3">
        <v>6</v>
      </c>
      <c r="F353" s="3">
        <v>1</v>
      </c>
      <c r="G353" s="3" t="s">
        <v>148</v>
      </c>
      <c r="H353" s="3">
        <f t="shared" si="230"/>
        <v>1755</v>
      </c>
      <c r="I353" s="3" t="str">
        <f t="shared" si="215"/>
        <v>6-1-04-1755</v>
      </c>
      <c r="J353" s="4" t="s">
        <v>501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f t="shared" si="231"/>
        <v>0</v>
      </c>
      <c r="X353" s="38"/>
    </row>
    <row r="354" spans="1:24" ht="15">
      <c r="A354" s="2">
        <v>1756</v>
      </c>
      <c r="B354" s="4" t="s">
        <v>502</v>
      </c>
      <c r="C354" s="4">
        <v>41631021756</v>
      </c>
      <c r="D354" s="2">
        <v>1756</v>
      </c>
      <c r="E354" s="3">
        <v>6</v>
      </c>
      <c r="F354" s="3">
        <v>1</v>
      </c>
      <c r="G354" s="3" t="s">
        <v>148</v>
      </c>
      <c r="H354" s="3">
        <f t="shared" si="230"/>
        <v>1756</v>
      </c>
      <c r="I354" s="3" t="str">
        <f t="shared" si="215"/>
        <v>6-1-04-1756</v>
      </c>
      <c r="J354" s="4" t="s">
        <v>503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f t="shared" si="231"/>
        <v>0</v>
      </c>
      <c r="X354" s="38"/>
    </row>
    <row r="355" spans="1:24" ht="15">
      <c r="A355" s="2">
        <v>1757</v>
      </c>
      <c r="B355" s="4" t="s">
        <v>504</v>
      </c>
      <c r="C355" s="4">
        <v>41631021757</v>
      </c>
      <c r="D355" s="2">
        <v>1757</v>
      </c>
      <c r="E355" s="3">
        <v>6</v>
      </c>
      <c r="F355" s="3">
        <v>1</v>
      </c>
      <c r="G355" s="3" t="s">
        <v>148</v>
      </c>
      <c r="H355" s="3">
        <f t="shared" si="230"/>
        <v>1757</v>
      </c>
      <c r="I355" s="3" t="str">
        <f t="shared" si="215"/>
        <v>6-1-04-1757</v>
      </c>
      <c r="J355" s="4" t="s">
        <v>505</v>
      </c>
      <c r="K355" s="5">
        <v>409737.94</v>
      </c>
      <c r="L355" s="5">
        <v>770137.25</v>
      </c>
      <c r="M355" s="5">
        <v>6707.9</v>
      </c>
      <c r="N355" s="5">
        <v>252424.09</v>
      </c>
      <c r="O355" s="5">
        <v>306752.9</v>
      </c>
      <c r="P355" s="5">
        <v>6114.03</v>
      </c>
      <c r="Q355" s="5">
        <v>129765.57</v>
      </c>
      <c r="R355" s="5">
        <v>5715.19</v>
      </c>
      <c r="S355" s="5">
        <v>463305.01</v>
      </c>
      <c r="T355" s="5">
        <v>43924.84</v>
      </c>
      <c r="U355" s="5">
        <v>70912.86</v>
      </c>
      <c r="V355" s="5">
        <v>34502.42</v>
      </c>
      <c r="W355" s="5">
        <f t="shared" si="231"/>
        <v>2499999.9999999995</v>
      </c>
      <c r="X355" s="59"/>
    </row>
    <row r="356" spans="1:24" ht="15">
      <c r="A356" s="6"/>
      <c r="B356" s="44"/>
      <c r="C356" s="44"/>
      <c r="D356" s="6"/>
      <c r="E356" s="45">
        <v>6</v>
      </c>
      <c r="F356" s="45">
        <v>1</v>
      </c>
      <c r="G356" s="45" t="s">
        <v>159</v>
      </c>
      <c r="H356" s="45">
        <v>0</v>
      </c>
      <c r="I356" s="45" t="str">
        <f t="shared" si="215"/>
        <v>6-1-05-0</v>
      </c>
      <c r="J356" s="44" t="s">
        <v>506</v>
      </c>
      <c r="K356" s="46">
        <f aca="true" t="shared" si="232" ref="K356:V356">SUM(K357:K357)</f>
        <v>0</v>
      </c>
      <c r="L356" s="46">
        <f t="shared" si="232"/>
        <v>0</v>
      </c>
      <c r="M356" s="46">
        <f t="shared" si="232"/>
        <v>0</v>
      </c>
      <c r="N356" s="46">
        <f t="shared" si="232"/>
        <v>0</v>
      </c>
      <c r="O356" s="46">
        <f t="shared" si="232"/>
        <v>0</v>
      </c>
      <c r="P356" s="46">
        <f t="shared" si="232"/>
        <v>0</v>
      </c>
      <c r="Q356" s="46">
        <f t="shared" si="232"/>
        <v>0</v>
      </c>
      <c r="R356" s="46">
        <f t="shared" si="232"/>
        <v>0</v>
      </c>
      <c r="S356" s="46">
        <f t="shared" si="232"/>
        <v>0</v>
      </c>
      <c r="T356" s="46">
        <f t="shared" si="232"/>
        <v>0</v>
      </c>
      <c r="U356" s="46">
        <f t="shared" si="232"/>
        <v>0</v>
      </c>
      <c r="V356" s="46">
        <f t="shared" si="232"/>
        <v>0</v>
      </c>
      <c r="W356" s="46">
        <f aca="true" t="shared" si="233" ref="W356">SUM(W357:W357)</f>
        <v>0</v>
      </c>
      <c r="X356" s="38"/>
    </row>
    <row r="357" spans="1:24" ht="15">
      <c r="A357" s="6"/>
      <c r="B357" s="4"/>
      <c r="C357" s="4"/>
      <c r="D357" s="6"/>
      <c r="E357" s="3">
        <v>6</v>
      </c>
      <c r="F357" s="3">
        <v>1</v>
      </c>
      <c r="G357" s="3" t="s">
        <v>159</v>
      </c>
      <c r="H357" s="3">
        <v>0</v>
      </c>
      <c r="I357" s="3" t="str">
        <f t="shared" si="215"/>
        <v>6-1-05-0</v>
      </c>
      <c r="J357" s="4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>
        <f>SUM(K357:V357)</f>
        <v>0</v>
      </c>
      <c r="X357" s="38"/>
    </row>
    <row r="358" spans="1:24" ht="15">
      <c r="A358" s="6"/>
      <c r="B358" s="44"/>
      <c r="C358" s="44"/>
      <c r="D358" s="6"/>
      <c r="E358" s="45">
        <v>6</v>
      </c>
      <c r="F358" s="45">
        <v>1</v>
      </c>
      <c r="G358" s="45" t="s">
        <v>169</v>
      </c>
      <c r="H358" s="45">
        <v>0</v>
      </c>
      <c r="I358" s="45" t="str">
        <f t="shared" si="215"/>
        <v>6-1-06-0</v>
      </c>
      <c r="J358" s="44" t="s">
        <v>67</v>
      </c>
      <c r="K358" s="46">
        <f aca="true" t="shared" si="234" ref="K358:V358">SUM(K359:K402)</f>
        <v>4839070.4799999995</v>
      </c>
      <c r="L358" s="46">
        <f t="shared" si="234"/>
        <v>7592073.55</v>
      </c>
      <c r="M358" s="46">
        <f t="shared" si="234"/>
        <v>9134243.67</v>
      </c>
      <c r="N358" s="46">
        <f t="shared" si="234"/>
        <v>11260456.250000002</v>
      </c>
      <c r="O358" s="46">
        <f t="shared" si="234"/>
        <v>10245442.21</v>
      </c>
      <c r="P358" s="46">
        <f t="shared" si="234"/>
        <v>9435730.329999998</v>
      </c>
      <c r="Q358" s="46">
        <f t="shared" si="234"/>
        <v>11120945.389999999</v>
      </c>
      <c r="R358" s="46">
        <f t="shared" si="234"/>
        <v>9826076.12</v>
      </c>
      <c r="S358" s="46">
        <f t="shared" si="234"/>
        <v>10850789.890000002</v>
      </c>
      <c r="T358" s="46">
        <f t="shared" si="234"/>
        <v>9912799.489999998</v>
      </c>
      <c r="U358" s="46">
        <f t="shared" si="234"/>
        <v>9108569.139999999</v>
      </c>
      <c r="V358" s="46">
        <f t="shared" si="234"/>
        <v>10189456.62</v>
      </c>
      <c r="W358" s="46">
        <f aca="true" t="shared" si="235" ref="W358">SUM(W359:W402)</f>
        <v>113515653.14000002</v>
      </c>
      <c r="X358" s="38"/>
    </row>
    <row r="359" spans="1:24" ht="15">
      <c r="A359" s="2">
        <v>1551</v>
      </c>
      <c r="B359" s="4" t="s">
        <v>507</v>
      </c>
      <c r="C359" s="4">
        <v>41621021551</v>
      </c>
      <c r="D359" s="2">
        <v>1551</v>
      </c>
      <c r="E359" s="3">
        <v>6</v>
      </c>
      <c r="F359" s="3">
        <v>1</v>
      </c>
      <c r="G359" s="3" t="s">
        <v>169</v>
      </c>
      <c r="H359" s="3">
        <f aca="true" t="shared" si="236" ref="H359:H402">+D359</f>
        <v>1551</v>
      </c>
      <c r="I359" s="3" t="str">
        <f t="shared" si="215"/>
        <v>6-1-06-1551</v>
      </c>
      <c r="J359" s="4" t="s">
        <v>508</v>
      </c>
      <c r="K359" s="5">
        <v>192097.57</v>
      </c>
      <c r="L359" s="5">
        <v>192097.57</v>
      </c>
      <c r="M359" s="5">
        <v>181010.73</v>
      </c>
      <c r="N359" s="5">
        <v>169697.5</v>
      </c>
      <c r="O359" s="5">
        <v>153856</v>
      </c>
      <c r="P359" s="5">
        <v>112550.61</v>
      </c>
      <c r="Q359" s="5">
        <v>122993.12</v>
      </c>
      <c r="R359" s="5">
        <v>157308.88</v>
      </c>
      <c r="S359" s="5">
        <v>136436.79</v>
      </c>
      <c r="T359" s="5">
        <v>115163.84</v>
      </c>
      <c r="U359" s="5">
        <v>147066.97</v>
      </c>
      <c r="V359" s="5">
        <v>128291.31</v>
      </c>
      <c r="W359" s="5">
        <f aca="true" t="shared" si="237" ref="W359:W402">SUM(K359:V359)</f>
        <v>1808570.8900000001</v>
      </c>
      <c r="X359" s="38"/>
    </row>
    <row r="360" spans="1:24" ht="15">
      <c r="A360" s="2">
        <v>1552</v>
      </c>
      <c r="B360" s="4" t="s">
        <v>509</v>
      </c>
      <c r="C360" s="4">
        <v>41621021552</v>
      </c>
      <c r="D360" s="2">
        <v>1552</v>
      </c>
      <c r="E360" s="3">
        <v>6</v>
      </c>
      <c r="F360" s="3">
        <v>1</v>
      </c>
      <c r="G360" s="3" t="s">
        <v>169</v>
      </c>
      <c r="H360" s="3">
        <f t="shared" si="236"/>
        <v>1552</v>
      </c>
      <c r="I360" s="3" t="str">
        <f t="shared" si="215"/>
        <v>6-1-06-1552</v>
      </c>
      <c r="J360" s="4" t="s">
        <v>510</v>
      </c>
      <c r="K360" s="5">
        <v>26771.58</v>
      </c>
      <c r="L360" s="5">
        <v>23909</v>
      </c>
      <c r="M360" s="5">
        <v>49920.75</v>
      </c>
      <c r="N360" s="5">
        <v>13862.88</v>
      </c>
      <c r="O360" s="5">
        <v>24438.35</v>
      </c>
      <c r="P360" s="5">
        <v>13477.83</v>
      </c>
      <c r="Q360" s="5">
        <v>23517.98</v>
      </c>
      <c r="R360" s="5">
        <v>22145.13</v>
      </c>
      <c r="S360" s="5">
        <v>16971.46</v>
      </c>
      <c r="T360" s="5">
        <v>45431.39</v>
      </c>
      <c r="U360" s="5">
        <v>40424.67</v>
      </c>
      <c r="V360" s="5">
        <v>41203.72</v>
      </c>
      <c r="W360" s="5">
        <f t="shared" si="237"/>
        <v>342074.74</v>
      </c>
      <c r="X360" s="38"/>
    </row>
    <row r="361" spans="1:24" ht="15">
      <c r="A361" s="2">
        <v>1553</v>
      </c>
      <c r="B361" s="4" t="s">
        <v>511</v>
      </c>
      <c r="C361" s="4">
        <v>41621021553</v>
      </c>
      <c r="D361" s="2">
        <v>1553</v>
      </c>
      <c r="E361" s="3">
        <v>6</v>
      </c>
      <c r="F361" s="3">
        <v>1</v>
      </c>
      <c r="G361" s="3" t="s">
        <v>169</v>
      </c>
      <c r="H361" s="3">
        <f t="shared" si="236"/>
        <v>1553</v>
      </c>
      <c r="I361" s="3" t="str">
        <f t="shared" si="215"/>
        <v>6-1-06-1553</v>
      </c>
      <c r="J361" s="4" t="s">
        <v>512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f t="shared" si="237"/>
        <v>0</v>
      </c>
      <c r="X361" s="38"/>
    </row>
    <row r="362" spans="1:24" ht="15">
      <c r="A362" s="2">
        <v>1554</v>
      </c>
      <c r="B362" s="4" t="s">
        <v>513</v>
      </c>
      <c r="C362" s="4">
        <v>41621021554</v>
      </c>
      <c r="D362" s="2">
        <v>1554</v>
      </c>
      <c r="E362" s="3">
        <v>6</v>
      </c>
      <c r="F362" s="3">
        <v>1</v>
      </c>
      <c r="G362" s="3" t="s">
        <v>169</v>
      </c>
      <c r="H362" s="3">
        <f t="shared" si="236"/>
        <v>1554</v>
      </c>
      <c r="I362" s="3" t="str">
        <f t="shared" si="215"/>
        <v>6-1-06-1554</v>
      </c>
      <c r="J362" s="4" t="s">
        <v>514</v>
      </c>
      <c r="K362" s="5">
        <v>8244.75</v>
      </c>
      <c r="L362" s="5">
        <v>1416.21</v>
      </c>
      <c r="M362" s="5">
        <v>1897.2</v>
      </c>
      <c r="N362" s="5">
        <v>6525.85</v>
      </c>
      <c r="O362" s="5">
        <v>7595.24</v>
      </c>
      <c r="P362" s="5">
        <v>3210.28</v>
      </c>
      <c r="Q362" s="5">
        <v>6404.37</v>
      </c>
      <c r="R362" s="5">
        <v>4967.62</v>
      </c>
      <c r="S362" s="5">
        <v>6970.88</v>
      </c>
      <c r="T362" s="5">
        <v>1924.02</v>
      </c>
      <c r="U362" s="5">
        <v>8214.3</v>
      </c>
      <c r="V362" s="5">
        <v>11938.64</v>
      </c>
      <c r="W362" s="5">
        <f t="shared" si="237"/>
        <v>69309.36</v>
      </c>
      <c r="X362" s="38"/>
    </row>
    <row r="363" spans="1:24" ht="15">
      <c r="A363" s="2">
        <v>1555</v>
      </c>
      <c r="B363" s="4" t="s">
        <v>515</v>
      </c>
      <c r="C363" s="4">
        <v>41621021555</v>
      </c>
      <c r="D363" s="2">
        <v>1555</v>
      </c>
      <c r="E363" s="3">
        <v>6</v>
      </c>
      <c r="F363" s="3">
        <v>1</v>
      </c>
      <c r="G363" s="3" t="s">
        <v>169</v>
      </c>
      <c r="H363" s="3">
        <f t="shared" si="236"/>
        <v>1555</v>
      </c>
      <c r="I363" s="3" t="str">
        <f t="shared" si="215"/>
        <v>6-1-06-1555</v>
      </c>
      <c r="J363" s="4" t="s">
        <v>516</v>
      </c>
      <c r="K363" s="5">
        <v>195000</v>
      </c>
      <c r="L363" s="5">
        <v>195000</v>
      </c>
      <c r="M363" s="5">
        <v>195000</v>
      </c>
      <c r="N363" s="5">
        <v>195000</v>
      </c>
      <c r="O363" s="5">
        <v>195000</v>
      </c>
      <c r="P363" s="5">
        <v>195000</v>
      </c>
      <c r="Q363" s="5">
        <v>195000</v>
      </c>
      <c r="R363" s="5">
        <v>195000</v>
      </c>
      <c r="S363" s="5">
        <v>195000</v>
      </c>
      <c r="T363" s="5">
        <v>195000</v>
      </c>
      <c r="U363" s="5">
        <v>195000</v>
      </c>
      <c r="V363" s="5">
        <v>195000</v>
      </c>
      <c r="W363" s="5">
        <f t="shared" si="237"/>
        <v>2340000</v>
      </c>
      <c r="X363" s="38"/>
    </row>
    <row r="364" spans="1:24" ht="15">
      <c r="A364" s="2">
        <v>1556</v>
      </c>
      <c r="B364" s="4" t="s">
        <v>517</v>
      </c>
      <c r="C364" s="4">
        <v>41621021556</v>
      </c>
      <c r="D364" s="2">
        <v>1556</v>
      </c>
      <c r="E364" s="3">
        <v>6</v>
      </c>
      <c r="F364" s="3">
        <v>1</v>
      </c>
      <c r="G364" s="3" t="s">
        <v>169</v>
      </c>
      <c r="H364" s="3">
        <f t="shared" si="236"/>
        <v>1556</v>
      </c>
      <c r="I364" s="3" t="str">
        <f t="shared" si="215"/>
        <v>6-1-06-1556</v>
      </c>
      <c r="J364" s="4" t="s">
        <v>518</v>
      </c>
      <c r="K364" s="5">
        <v>170000</v>
      </c>
      <c r="L364" s="5">
        <v>170000</v>
      </c>
      <c r="M364" s="5">
        <v>170000</v>
      </c>
      <c r="N364" s="5">
        <v>170000</v>
      </c>
      <c r="O364" s="5">
        <v>170000</v>
      </c>
      <c r="P364" s="5">
        <v>170000</v>
      </c>
      <c r="Q364" s="5">
        <v>170000</v>
      </c>
      <c r="R364" s="5">
        <v>170000</v>
      </c>
      <c r="S364" s="5">
        <v>170000</v>
      </c>
      <c r="T364" s="5">
        <v>170000</v>
      </c>
      <c r="U364" s="5">
        <v>170000</v>
      </c>
      <c r="V364" s="5">
        <v>170000</v>
      </c>
      <c r="W364" s="5">
        <f t="shared" si="237"/>
        <v>2040000</v>
      </c>
      <c r="X364" s="38"/>
    </row>
    <row r="365" spans="1:24" ht="15">
      <c r="A365" s="2">
        <v>1557</v>
      </c>
      <c r="B365" s="4" t="s">
        <v>519</v>
      </c>
      <c r="C365" s="4">
        <v>41621021557</v>
      </c>
      <c r="D365" s="2">
        <v>1557</v>
      </c>
      <c r="E365" s="3">
        <v>6</v>
      </c>
      <c r="F365" s="3">
        <v>1</v>
      </c>
      <c r="G365" s="3" t="s">
        <v>169</v>
      </c>
      <c r="H365" s="3">
        <f t="shared" si="236"/>
        <v>1557</v>
      </c>
      <c r="I365" s="3" t="str">
        <f t="shared" si="215"/>
        <v>6-1-06-1557</v>
      </c>
      <c r="J365" s="4" t="s">
        <v>520</v>
      </c>
      <c r="K365" s="5">
        <v>210000</v>
      </c>
      <c r="L365" s="5">
        <v>210000</v>
      </c>
      <c r="M365" s="5">
        <v>210000</v>
      </c>
      <c r="N365" s="5">
        <v>210000</v>
      </c>
      <c r="O365" s="5">
        <v>210000</v>
      </c>
      <c r="P365" s="5">
        <v>210000</v>
      </c>
      <c r="Q365" s="5">
        <v>210000</v>
      </c>
      <c r="R365" s="5">
        <v>210000</v>
      </c>
      <c r="S365" s="5">
        <v>210000</v>
      </c>
      <c r="T365" s="5">
        <v>210000</v>
      </c>
      <c r="U365" s="5">
        <v>210000</v>
      </c>
      <c r="V365" s="5">
        <v>210000</v>
      </c>
      <c r="W365" s="5">
        <f t="shared" si="237"/>
        <v>2520000</v>
      </c>
      <c r="X365" s="38"/>
    </row>
    <row r="366" spans="1:24" ht="15">
      <c r="A366" s="2">
        <v>1558</v>
      </c>
      <c r="B366" s="4" t="s">
        <v>521</v>
      </c>
      <c r="C366" s="4">
        <v>41621021558</v>
      </c>
      <c r="D366" s="2">
        <v>1558</v>
      </c>
      <c r="E366" s="3">
        <v>6</v>
      </c>
      <c r="F366" s="3">
        <v>1</v>
      </c>
      <c r="G366" s="3" t="s">
        <v>169</v>
      </c>
      <c r="H366" s="3">
        <f t="shared" si="236"/>
        <v>1558</v>
      </c>
      <c r="I366" s="3" t="str">
        <f t="shared" si="215"/>
        <v>6-1-06-1558</v>
      </c>
      <c r="J366" s="4" t="s">
        <v>522</v>
      </c>
      <c r="K366" s="5">
        <v>0</v>
      </c>
      <c r="L366" s="5">
        <v>0</v>
      </c>
      <c r="M366" s="5">
        <v>227.78</v>
      </c>
      <c r="N366" s="5">
        <v>0</v>
      </c>
      <c r="O366" s="5">
        <v>58.33</v>
      </c>
      <c r="P366" s="5">
        <v>0</v>
      </c>
      <c r="Q366" s="5">
        <v>522.22</v>
      </c>
      <c r="R366" s="5">
        <v>672.15</v>
      </c>
      <c r="S366" s="5">
        <v>0</v>
      </c>
      <c r="T366" s="5">
        <v>0</v>
      </c>
      <c r="U366" s="5">
        <v>131.02</v>
      </c>
      <c r="V366" s="5">
        <v>291.67</v>
      </c>
      <c r="W366" s="5">
        <f t="shared" si="237"/>
        <v>1903.17</v>
      </c>
      <c r="X366" s="38"/>
    </row>
    <row r="367" spans="1:24" ht="15">
      <c r="A367" s="2">
        <v>1610</v>
      </c>
      <c r="B367" s="4"/>
      <c r="C367" s="4"/>
      <c r="D367" s="2">
        <v>1610</v>
      </c>
      <c r="E367" s="3">
        <v>6</v>
      </c>
      <c r="F367" s="3">
        <v>1</v>
      </c>
      <c r="G367" s="3" t="s">
        <v>169</v>
      </c>
      <c r="H367" s="3">
        <f t="shared" si="236"/>
        <v>1610</v>
      </c>
      <c r="I367" s="3" t="str">
        <f t="shared" si="215"/>
        <v>6-1-06-1610</v>
      </c>
      <c r="J367" s="4" t="s">
        <v>523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f t="shared" si="237"/>
        <v>0</v>
      </c>
      <c r="X367" s="38"/>
    </row>
    <row r="368" spans="1:24" ht="15">
      <c r="A368" s="2">
        <v>1611</v>
      </c>
      <c r="B368" s="4" t="s">
        <v>524</v>
      </c>
      <c r="C368" s="4">
        <v>41621021611</v>
      </c>
      <c r="D368" s="2">
        <v>1611</v>
      </c>
      <c r="E368" s="3">
        <v>6</v>
      </c>
      <c r="F368" s="3">
        <v>1</v>
      </c>
      <c r="G368" s="3" t="s">
        <v>169</v>
      </c>
      <c r="H368" s="3">
        <f t="shared" si="236"/>
        <v>1611</v>
      </c>
      <c r="I368" s="3" t="str">
        <f t="shared" si="215"/>
        <v>6-1-06-1611</v>
      </c>
      <c r="J368" s="4" t="s">
        <v>525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f t="shared" si="237"/>
        <v>0</v>
      </c>
      <c r="X368" s="38"/>
    </row>
    <row r="369" spans="1:24" ht="15">
      <c r="A369" s="21">
        <v>1560</v>
      </c>
      <c r="B369" s="4" t="s">
        <v>526</v>
      </c>
      <c r="C369" s="4">
        <v>41621021560</v>
      </c>
      <c r="D369" s="21">
        <v>1560</v>
      </c>
      <c r="E369" s="3">
        <v>6</v>
      </c>
      <c r="F369" s="3">
        <v>1</v>
      </c>
      <c r="G369" s="3" t="s">
        <v>169</v>
      </c>
      <c r="H369" s="3">
        <f t="shared" si="236"/>
        <v>1560</v>
      </c>
      <c r="I369" s="3" t="str">
        <f t="shared" si="215"/>
        <v>6-1-06-1560</v>
      </c>
      <c r="J369" s="4" t="s">
        <v>527</v>
      </c>
      <c r="K369" s="5">
        <v>2566657.39</v>
      </c>
      <c r="L369" s="5">
        <v>4995153.89</v>
      </c>
      <c r="M369" s="5">
        <v>7157302.93</v>
      </c>
      <c r="N369" s="5">
        <v>9441286.28</v>
      </c>
      <c r="O369" s="5">
        <v>8325933.37</v>
      </c>
      <c r="P369" s="5">
        <v>7340396.99</v>
      </c>
      <c r="Q369" s="5">
        <v>8875600.28</v>
      </c>
      <c r="R369" s="5">
        <v>7574770.84</v>
      </c>
      <c r="S369" s="5">
        <v>8379062.52</v>
      </c>
      <c r="T369" s="5">
        <v>6946607.31</v>
      </c>
      <c r="U369" s="5">
        <v>6282294.59</v>
      </c>
      <c r="V369" s="5">
        <v>6339457.87</v>
      </c>
      <c r="W369" s="5">
        <f t="shared" si="237"/>
        <v>84224524.26</v>
      </c>
      <c r="X369" s="59"/>
    </row>
    <row r="370" spans="1:24" ht="15">
      <c r="A370" s="21">
        <v>1561</v>
      </c>
      <c r="B370" s="4" t="s">
        <v>528</v>
      </c>
      <c r="C370" s="4">
        <v>41621021561</v>
      </c>
      <c r="D370" s="21">
        <v>1561</v>
      </c>
      <c r="E370" s="3">
        <v>6</v>
      </c>
      <c r="F370" s="3">
        <v>1</v>
      </c>
      <c r="G370" s="3" t="s">
        <v>169</v>
      </c>
      <c r="H370" s="3">
        <f t="shared" si="236"/>
        <v>1561</v>
      </c>
      <c r="I370" s="3" t="str">
        <f t="shared" si="215"/>
        <v>6-1-06-1561</v>
      </c>
      <c r="J370" s="4" t="s">
        <v>529</v>
      </c>
      <c r="K370" s="5">
        <v>913663.8</v>
      </c>
      <c r="L370" s="5">
        <v>808915.57</v>
      </c>
      <c r="M370" s="5">
        <v>633040.6</v>
      </c>
      <c r="N370" s="5">
        <v>496188.71</v>
      </c>
      <c r="O370" s="5">
        <v>537054.67</v>
      </c>
      <c r="P370" s="5">
        <v>815190.23</v>
      </c>
      <c r="Q370" s="5">
        <v>1067467.74</v>
      </c>
      <c r="R370" s="5">
        <v>1003012.17</v>
      </c>
      <c r="S370" s="5">
        <v>1101955.88</v>
      </c>
      <c r="T370" s="5">
        <v>1545410.31</v>
      </c>
      <c r="U370" s="5">
        <v>1511243.46</v>
      </c>
      <c r="V370" s="5">
        <v>2363099.9</v>
      </c>
      <c r="W370" s="5">
        <f t="shared" si="237"/>
        <v>12796243.040000001</v>
      </c>
      <c r="X370" s="38"/>
    </row>
    <row r="371" spans="1:24" ht="15">
      <c r="A371" s="2">
        <v>1562</v>
      </c>
      <c r="B371" s="4" t="s">
        <v>530</v>
      </c>
      <c r="C371" s="4">
        <v>41621021562</v>
      </c>
      <c r="D371" s="2">
        <v>1562</v>
      </c>
      <c r="E371" s="3">
        <v>6</v>
      </c>
      <c r="F371" s="3">
        <v>1</v>
      </c>
      <c r="G371" s="3" t="s">
        <v>169</v>
      </c>
      <c r="H371" s="3">
        <f t="shared" si="236"/>
        <v>1562</v>
      </c>
      <c r="I371" s="3" t="str">
        <f t="shared" si="215"/>
        <v>6-1-06-1562</v>
      </c>
      <c r="J371" s="4" t="s">
        <v>531</v>
      </c>
      <c r="K371" s="5">
        <v>2612.27</v>
      </c>
      <c r="L371" s="5">
        <v>2858.53</v>
      </c>
      <c r="M371" s="5">
        <v>23962.05</v>
      </c>
      <c r="N371" s="5">
        <v>19967.74</v>
      </c>
      <c r="O371" s="5">
        <v>2858.55</v>
      </c>
      <c r="P371" s="5">
        <v>16684.62</v>
      </c>
      <c r="Q371" s="5">
        <v>8575.67</v>
      </c>
      <c r="R371" s="5">
        <v>12863.51</v>
      </c>
      <c r="S371" s="5">
        <v>42569.51</v>
      </c>
      <c r="T371" s="5">
        <v>7142.24</v>
      </c>
      <c r="U371" s="5">
        <v>2612.27</v>
      </c>
      <c r="V371" s="5">
        <v>2612.27</v>
      </c>
      <c r="W371" s="5">
        <f t="shared" si="237"/>
        <v>145319.22999999995</v>
      </c>
      <c r="X371" s="38"/>
    </row>
    <row r="372" spans="1:24" ht="15">
      <c r="A372" s="2">
        <v>1563</v>
      </c>
      <c r="B372" s="4" t="s">
        <v>532</v>
      </c>
      <c r="C372" s="4">
        <v>41621021563</v>
      </c>
      <c r="D372" s="2">
        <v>1563</v>
      </c>
      <c r="E372" s="3">
        <v>6</v>
      </c>
      <c r="F372" s="3">
        <v>1</v>
      </c>
      <c r="G372" s="3" t="s">
        <v>169</v>
      </c>
      <c r="H372" s="3">
        <f t="shared" si="236"/>
        <v>1563</v>
      </c>
      <c r="I372" s="3" t="str">
        <f t="shared" si="215"/>
        <v>6-1-06-1563</v>
      </c>
      <c r="J372" s="4" t="s">
        <v>533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f t="shared" si="237"/>
        <v>0</v>
      </c>
      <c r="X372" s="38"/>
    </row>
    <row r="373" spans="1:24" ht="15">
      <c r="A373" s="2">
        <v>1566</v>
      </c>
      <c r="B373" s="4" t="s">
        <v>534</v>
      </c>
      <c r="C373" s="4">
        <v>41621021566</v>
      </c>
      <c r="D373" s="2">
        <v>1566</v>
      </c>
      <c r="E373" s="3">
        <v>6</v>
      </c>
      <c r="F373" s="3">
        <v>1</v>
      </c>
      <c r="G373" s="3" t="s">
        <v>169</v>
      </c>
      <c r="H373" s="3">
        <f t="shared" si="236"/>
        <v>1566</v>
      </c>
      <c r="I373" s="3" t="str">
        <f t="shared" si="215"/>
        <v>6-1-06-1566</v>
      </c>
      <c r="J373" s="4" t="s">
        <v>535</v>
      </c>
      <c r="K373" s="5">
        <v>150000</v>
      </c>
      <c r="L373" s="5">
        <v>150000</v>
      </c>
      <c r="M373" s="5">
        <v>150000</v>
      </c>
      <c r="N373" s="5">
        <v>150000</v>
      </c>
      <c r="O373" s="5">
        <v>150000</v>
      </c>
      <c r="P373" s="5">
        <v>150000</v>
      </c>
      <c r="Q373" s="5">
        <v>150000</v>
      </c>
      <c r="R373" s="5">
        <v>150000</v>
      </c>
      <c r="S373" s="5">
        <v>150000</v>
      </c>
      <c r="T373" s="5">
        <v>150000</v>
      </c>
      <c r="U373" s="5">
        <v>150000</v>
      </c>
      <c r="V373" s="5">
        <v>150000</v>
      </c>
      <c r="W373" s="5">
        <f t="shared" si="237"/>
        <v>1800000</v>
      </c>
      <c r="X373" s="38"/>
    </row>
    <row r="374" spans="1:24" ht="15">
      <c r="A374" s="2">
        <v>1567</v>
      </c>
      <c r="B374" s="4" t="s">
        <v>536</v>
      </c>
      <c r="C374" s="4">
        <v>41621021567</v>
      </c>
      <c r="D374" s="2">
        <v>1567</v>
      </c>
      <c r="E374" s="3">
        <v>6</v>
      </c>
      <c r="F374" s="3">
        <v>1</v>
      </c>
      <c r="G374" s="3" t="s">
        <v>169</v>
      </c>
      <c r="H374" s="3">
        <f t="shared" si="236"/>
        <v>1567</v>
      </c>
      <c r="I374" s="3" t="str">
        <f t="shared" si="215"/>
        <v>6-1-06-1567</v>
      </c>
      <c r="J374" s="4" t="s">
        <v>537</v>
      </c>
      <c r="K374" s="5">
        <v>9713.8</v>
      </c>
      <c r="L374" s="5">
        <v>29019.87</v>
      </c>
      <c r="M374" s="5">
        <v>26698.66</v>
      </c>
      <c r="N374" s="5">
        <v>11865.19</v>
      </c>
      <c r="O374" s="5">
        <v>18199.49</v>
      </c>
      <c r="P374" s="5">
        <v>13464.02</v>
      </c>
      <c r="Q374" s="5">
        <v>18611.75</v>
      </c>
      <c r="R374" s="5">
        <v>12094.9</v>
      </c>
      <c r="S374" s="5">
        <v>20817.92</v>
      </c>
      <c r="T374" s="5">
        <v>23765.91</v>
      </c>
      <c r="U374" s="5">
        <v>9860.87</v>
      </c>
      <c r="V374" s="5">
        <v>21735.43</v>
      </c>
      <c r="W374" s="5">
        <f t="shared" si="237"/>
        <v>215847.81000000003</v>
      </c>
      <c r="X374" s="38"/>
    </row>
    <row r="375" spans="1:24" ht="15">
      <c r="A375" s="2">
        <v>1564</v>
      </c>
      <c r="B375" s="4" t="s">
        <v>538</v>
      </c>
      <c r="C375" s="4">
        <v>41621021564</v>
      </c>
      <c r="D375" s="2">
        <v>1564</v>
      </c>
      <c r="E375" s="3">
        <v>6</v>
      </c>
      <c r="F375" s="3">
        <v>1</v>
      </c>
      <c r="G375" s="3" t="s">
        <v>169</v>
      </c>
      <c r="H375" s="3">
        <f t="shared" si="236"/>
        <v>1564</v>
      </c>
      <c r="I375" s="3" t="str">
        <f t="shared" si="215"/>
        <v>6-1-06-1564</v>
      </c>
      <c r="J375" s="4" t="s">
        <v>539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f t="shared" si="237"/>
        <v>0</v>
      </c>
      <c r="X375" s="38"/>
    </row>
    <row r="376" spans="1:24" ht="15">
      <c r="A376" s="2">
        <v>1565</v>
      </c>
      <c r="B376" s="4" t="s">
        <v>540</v>
      </c>
      <c r="C376" s="4">
        <v>41621021565</v>
      </c>
      <c r="D376" s="2">
        <v>1565</v>
      </c>
      <c r="E376" s="3">
        <v>6</v>
      </c>
      <c r="F376" s="3">
        <v>1</v>
      </c>
      <c r="G376" s="3" t="s">
        <v>169</v>
      </c>
      <c r="H376" s="3">
        <f t="shared" si="236"/>
        <v>1565</v>
      </c>
      <c r="I376" s="3" t="str">
        <f t="shared" si="215"/>
        <v>6-1-06-1565</v>
      </c>
      <c r="J376" s="4" t="s">
        <v>541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f t="shared" si="237"/>
        <v>0</v>
      </c>
      <c r="X376" s="38"/>
    </row>
    <row r="377" spans="1:24" ht="15">
      <c r="A377" s="2">
        <v>1597</v>
      </c>
      <c r="B377" s="4"/>
      <c r="C377" s="4"/>
      <c r="D377" s="2">
        <v>1597</v>
      </c>
      <c r="E377" s="3">
        <v>6</v>
      </c>
      <c r="F377" s="3">
        <v>1</v>
      </c>
      <c r="G377" s="3" t="s">
        <v>169</v>
      </c>
      <c r="H377" s="3">
        <f t="shared" si="236"/>
        <v>1597</v>
      </c>
      <c r="I377" s="3" t="str">
        <f t="shared" si="215"/>
        <v>6-1-06-1597</v>
      </c>
      <c r="J377" s="4" t="s">
        <v>542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f t="shared" si="237"/>
        <v>0</v>
      </c>
      <c r="X377" s="38"/>
    </row>
    <row r="378" spans="1:24" ht="15">
      <c r="A378" s="2">
        <v>1598</v>
      </c>
      <c r="B378" s="4"/>
      <c r="C378" s="4"/>
      <c r="D378" s="2">
        <v>1598</v>
      </c>
      <c r="E378" s="3">
        <v>6</v>
      </c>
      <c r="F378" s="3">
        <v>1</v>
      </c>
      <c r="G378" s="3" t="s">
        <v>169</v>
      </c>
      <c r="H378" s="3">
        <f t="shared" si="236"/>
        <v>1598</v>
      </c>
      <c r="I378" s="3" t="str">
        <f t="shared" si="215"/>
        <v>6-1-06-1598</v>
      </c>
      <c r="J378" s="4" t="s">
        <v>543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f t="shared" si="237"/>
        <v>0</v>
      </c>
      <c r="X378" s="38"/>
    </row>
    <row r="379" spans="1:24" ht="15">
      <c r="A379" s="2">
        <v>1599</v>
      </c>
      <c r="B379" s="4"/>
      <c r="C379" s="4"/>
      <c r="D379" s="2">
        <v>1599</v>
      </c>
      <c r="E379" s="3">
        <v>6</v>
      </c>
      <c r="F379" s="3">
        <v>1</v>
      </c>
      <c r="G379" s="3" t="s">
        <v>169</v>
      </c>
      <c r="H379" s="3">
        <f t="shared" si="236"/>
        <v>1599</v>
      </c>
      <c r="I379" s="3" t="str">
        <f t="shared" si="215"/>
        <v>6-1-06-1599</v>
      </c>
      <c r="J379" s="4" t="s">
        <v>544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f t="shared" si="237"/>
        <v>0</v>
      </c>
      <c r="X379" s="38"/>
    </row>
    <row r="380" spans="1:24" ht="15">
      <c r="A380" s="2">
        <v>1600</v>
      </c>
      <c r="B380" s="4"/>
      <c r="C380" s="4" t="s">
        <v>545</v>
      </c>
      <c r="D380" s="2">
        <v>1600</v>
      </c>
      <c r="E380" s="3">
        <v>6</v>
      </c>
      <c r="F380" s="3">
        <v>1</v>
      </c>
      <c r="G380" s="3" t="s">
        <v>169</v>
      </c>
      <c r="H380" s="3">
        <f t="shared" si="236"/>
        <v>1600</v>
      </c>
      <c r="I380" s="3" t="str">
        <f t="shared" si="215"/>
        <v>6-1-06-1600</v>
      </c>
      <c r="J380" s="4" t="s">
        <v>546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f t="shared" si="237"/>
        <v>0</v>
      </c>
      <c r="X380" s="38"/>
    </row>
    <row r="381" spans="1:24" ht="15">
      <c r="A381" s="2">
        <v>1570</v>
      </c>
      <c r="B381" s="4" t="s">
        <v>547</v>
      </c>
      <c r="C381" s="4">
        <v>41621021570</v>
      </c>
      <c r="D381" s="2">
        <v>1570</v>
      </c>
      <c r="E381" s="3">
        <v>6</v>
      </c>
      <c r="F381" s="3">
        <v>1</v>
      </c>
      <c r="G381" s="3" t="s">
        <v>169</v>
      </c>
      <c r="H381" s="3">
        <f t="shared" si="236"/>
        <v>1570</v>
      </c>
      <c r="I381" s="3" t="str">
        <f t="shared" si="215"/>
        <v>6-1-06-1570</v>
      </c>
      <c r="J381" s="4" t="s">
        <v>548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f t="shared" si="237"/>
        <v>0</v>
      </c>
      <c r="X381" s="38"/>
    </row>
    <row r="382" spans="1:24" ht="15">
      <c r="A382" s="2">
        <v>1571</v>
      </c>
      <c r="B382" s="4" t="s">
        <v>549</v>
      </c>
      <c r="C382" s="4">
        <v>41621021571</v>
      </c>
      <c r="D382" s="2">
        <v>1571</v>
      </c>
      <c r="E382" s="3">
        <v>6</v>
      </c>
      <c r="F382" s="3">
        <v>1</v>
      </c>
      <c r="G382" s="3" t="s">
        <v>169</v>
      </c>
      <c r="H382" s="3">
        <f t="shared" si="236"/>
        <v>1571</v>
      </c>
      <c r="I382" s="3" t="str">
        <f t="shared" si="215"/>
        <v>6-1-06-1571</v>
      </c>
      <c r="J382" s="4" t="s">
        <v>550</v>
      </c>
      <c r="K382" s="5">
        <v>170774.83</v>
      </c>
      <c r="L382" s="5">
        <v>211769.94</v>
      </c>
      <c r="M382" s="5">
        <v>165119.67</v>
      </c>
      <c r="N382" s="5">
        <v>42737.88</v>
      </c>
      <c r="O382" s="5">
        <v>111397.09</v>
      </c>
      <c r="P382" s="5">
        <v>152388.48</v>
      </c>
      <c r="Q382" s="5">
        <v>78852.41</v>
      </c>
      <c r="R382" s="5">
        <v>77424.28</v>
      </c>
      <c r="S382" s="5">
        <v>197012.68</v>
      </c>
      <c r="T382" s="5">
        <v>233924.14</v>
      </c>
      <c r="U382" s="5">
        <v>248422.71</v>
      </c>
      <c r="V382" s="5">
        <v>305192.41</v>
      </c>
      <c r="W382" s="5">
        <f t="shared" si="237"/>
        <v>1995016.5199999998</v>
      </c>
      <c r="X382" s="38"/>
    </row>
    <row r="383" spans="1:24" ht="15">
      <c r="A383" s="2">
        <v>1568</v>
      </c>
      <c r="B383" s="4" t="s">
        <v>551</v>
      </c>
      <c r="C383" s="4">
        <v>41621021568</v>
      </c>
      <c r="D383" s="2">
        <v>1568</v>
      </c>
      <c r="E383" s="3">
        <v>6</v>
      </c>
      <c r="F383" s="3">
        <v>1</v>
      </c>
      <c r="G383" s="3" t="s">
        <v>169</v>
      </c>
      <c r="H383" s="3">
        <f t="shared" si="236"/>
        <v>1568</v>
      </c>
      <c r="I383" s="3" t="str">
        <f t="shared" si="215"/>
        <v>6-1-06-1568</v>
      </c>
      <c r="J383" s="4" t="s">
        <v>552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f t="shared" si="237"/>
        <v>0</v>
      </c>
      <c r="X383" s="38"/>
    </row>
    <row r="384" spans="1:24" ht="15">
      <c r="A384" s="2">
        <v>1569</v>
      </c>
      <c r="B384" s="4" t="s">
        <v>553</v>
      </c>
      <c r="C384" s="4">
        <v>41621021569</v>
      </c>
      <c r="D384" s="2">
        <v>1569</v>
      </c>
      <c r="E384" s="3">
        <v>6</v>
      </c>
      <c r="F384" s="3">
        <v>1</v>
      </c>
      <c r="G384" s="3" t="s">
        <v>169</v>
      </c>
      <c r="H384" s="3">
        <f t="shared" si="236"/>
        <v>1569</v>
      </c>
      <c r="I384" s="3" t="str">
        <f t="shared" si="215"/>
        <v>6-1-06-1569</v>
      </c>
      <c r="J384" s="4" t="s">
        <v>554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f t="shared" si="237"/>
        <v>0</v>
      </c>
      <c r="X384" s="38"/>
    </row>
    <row r="385" spans="1:24" ht="15">
      <c r="A385" s="2">
        <v>1572</v>
      </c>
      <c r="B385" s="4" t="s">
        <v>555</v>
      </c>
      <c r="C385" s="4">
        <v>41621021572</v>
      </c>
      <c r="D385" s="2">
        <v>1572</v>
      </c>
      <c r="E385" s="3">
        <v>6</v>
      </c>
      <c r="F385" s="3">
        <v>1</v>
      </c>
      <c r="G385" s="3" t="s">
        <v>169</v>
      </c>
      <c r="H385" s="3">
        <f t="shared" si="236"/>
        <v>1572</v>
      </c>
      <c r="I385" s="3" t="str">
        <f t="shared" si="215"/>
        <v>6-1-06-1572</v>
      </c>
      <c r="J385" s="4" t="s">
        <v>556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f t="shared" si="237"/>
        <v>0</v>
      </c>
      <c r="X385" s="38"/>
    </row>
    <row r="386" spans="1:24" ht="15">
      <c r="A386" s="2">
        <v>1573</v>
      </c>
      <c r="B386" s="4" t="s">
        <v>557</v>
      </c>
      <c r="C386" s="4">
        <v>41621021573</v>
      </c>
      <c r="D386" s="2">
        <v>1573</v>
      </c>
      <c r="E386" s="3">
        <v>6</v>
      </c>
      <c r="F386" s="3">
        <v>1</v>
      </c>
      <c r="G386" s="3" t="s">
        <v>169</v>
      </c>
      <c r="H386" s="3">
        <f t="shared" si="236"/>
        <v>1573</v>
      </c>
      <c r="I386" s="3" t="str">
        <f t="shared" si="215"/>
        <v>6-1-06-1573</v>
      </c>
      <c r="J386" s="4" t="s">
        <v>558</v>
      </c>
      <c r="K386" s="5">
        <v>29561.67</v>
      </c>
      <c r="L386" s="5">
        <v>70102.3</v>
      </c>
      <c r="M386" s="5">
        <v>-15156.74</v>
      </c>
      <c r="N386" s="5">
        <v>61330.35</v>
      </c>
      <c r="O386" s="5">
        <v>14027.81</v>
      </c>
      <c r="P386" s="5">
        <v>29292.09</v>
      </c>
      <c r="Q386" s="5">
        <v>24620.12</v>
      </c>
      <c r="R386" s="5">
        <v>47190.44</v>
      </c>
      <c r="S386" s="5">
        <v>73531.16</v>
      </c>
      <c r="T386" s="5">
        <v>105182.53</v>
      </c>
      <c r="U386" s="5">
        <v>-17343.74</v>
      </c>
      <c r="V386" s="5">
        <v>8905.24</v>
      </c>
      <c r="W386" s="5">
        <f t="shared" si="237"/>
        <v>431243.23</v>
      </c>
      <c r="X386" s="38"/>
    </row>
    <row r="387" spans="1:24" ht="15">
      <c r="A387" s="2">
        <v>1574</v>
      </c>
      <c r="B387" s="4" t="s">
        <v>559</v>
      </c>
      <c r="C387" s="4">
        <v>41621021574</v>
      </c>
      <c r="D387" s="2">
        <v>1574</v>
      </c>
      <c r="E387" s="3">
        <v>6</v>
      </c>
      <c r="F387" s="3">
        <v>1</v>
      </c>
      <c r="G387" s="3" t="s">
        <v>169</v>
      </c>
      <c r="H387" s="3">
        <f t="shared" si="236"/>
        <v>1574</v>
      </c>
      <c r="I387" s="3" t="str">
        <f t="shared" si="215"/>
        <v>6-1-06-1574</v>
      </c>
      <c r="J387" s="4" t="s">
        <v>560</v>
      </c>
      <c r="K387" s="5">
        <v>17487.87</v>
      </c>
      <c r="L387" s="5">
        <v>23625.13</v>
      </c>
      <c r="M387" s="5">
        <v>28399.54</v>
      </c>
      <c r="N387" s="5">
        <v>27671.41</v>
      </c>
      <c r="O387" s="5">
        <v>50123.9</v>
      </c>
      <c r="P387" s="5">
        <v>57088.72</v>
      </c>
      <c r="Q387" s="5">
        <v>41334.26</v>
      </c>
      <c r="R387" s="5">
        <v>30117.65</v>
      </c>
      <c r="S387" s="5">
        <v>32244.24</v>
      </c>
      <c r="T387" s="5">
        <v>46643.43</v>
      </c>
      <c r="U387" s="5">
        <v>30164.99</v>
      </c>
      <c r="V387" s="5">
        <v>25098.86</v>
      </c>
      <c r="W387" s="5">
        <f t="shared" si="237"/>
        <v>410000</v>
      </c>
      <c r="X387" s="59"/>
    </row>
    <row r="388" spans="1:24" ht="15">
      <c r="A388" s="2">
        <v>1575</v>
      </c>
      <c r="B388" s="4"/>
      <c r="C388" s="4"/>
      <c r="D388" s="2">
        <v>1575</v>
      </c>
      <c r="E388" s="3">
        <v>6</v>
      </c>
      <c r="F388" s="3">
        <v>1</v>
      </c>
      <c r="G388" s="3" t="s">
        <v>169</v>
      </c>
      <c r="H388" s="3">
        <f t="shared" si="236"/>
        <v>1575</v>
      </c>
      <c r="I388" s="3" t="str">
        <f t="shared" si="215"/>
        <v>6-1-06-1575</v>
      </c>
      <c r="J388" s="4" t="s">
        <v>561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f t="shared" si="237"/>
        <v>0</v>
      </c>
      <c r="X388" s="38"/>
    </row>
    <row r="389" spans="1:24" ht="15">
      <c r="A389" s="2">
        <v>1576</v>
      </c>
      <c r="B389" s="4" t="s">
        <v>562</v>
      </c>
      <c r="C389" s="4">
        <v>41621021576</v>
      </c>
      <c r="D389" s="2">
        <v>1576</v>
      </c>
      <c r="E389" s="3">
        <v>6</v>
      </c>
      <c r="F389" s="3">
        <v>1</v>
      </c>
      <c r="G389" s="3" t="s">
        <v>169</v>
      </c>
      <c r="H389" s="3">
        <f t="shared" si="236"/>
        <v>1576</v>
      </c>
      <c r="I389" s="3" t="str">
        <f t="shared" si="215"/>
        <v>6-1-06-1576</v>
      </c>
      <c r="J389" s="4" t="s">
        <v>563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f t="shared" si="237"/>
        <v>0</v>
      </c>
      <c r="X389" s="38"/>
    </row>
    <row r="390" spans="1:24" ht="15">
      <c r="A390" s="2">
        <v>1577</v>
      </c>
      <c r="B390" s="4" t="s">
        <v>564</v>
      </c>
      <c r="C390" s="4">
        <v>41621021577</v>
      </c>
      <c r="D390" s="2">
        <v>1577</v>
      </c>
      <c r="E390" s="3">
        <v>6</v>
      </c>
      <c r="F390" s="3">
        <v>1</v>
      </c>
      <c r="G390" s="3" t="s">
        <v>169</v>
      </c>
      <c r="H390" s="3">
        <f t="shared" si="236"/>
        <v>1577</v>
      </c>
      <c r="I390" s="3" t="str">
        <f aca="true" t="shared" si="238" ref="I390:I453">CONCATENATE(E390,"-",F390,"-",G390,"-",H390)</f>
        <v>6-1-06-1577</v>
      </c>
      <c r="J390" s="4" t="s">
        <v>565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f t="shared" si="237"/>
        <v>0</v>
      </c>
      <c r="X390" s="38"/>
    </row>
    <row r="391" spans="1:24" ht="15">
      <c r="A391" s="2">
        <v>1578</v>
      </c>
      <c r="B391" s="4" t="s">
        <v>566</v>
      </c>
      <c r="C391" s="4">
        <v>41621021578</v>
      </c>
      <c r="D391" s="2">
        <v>1578</v>
      </c>
      <c r="E391" s="3">
        <v>6</v>
      </c>
      <c r="F391" s="3">
        <v>1</v>
      </c>
      <c r="G391" s="3" t="s">
        <v>169</v>
      </c>
      <c r="H391" s="3">
        <f t="shared" si="236"/>
        <v>1578</v>
      </c>
      <c r="I391" s="3" t="str">
        <f t="shared" si="238"/>
        <v>6-1-06-1578</v>
      </c>
      <c r="J391" s="4" t="s">
        <v>567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f t="shared" si="237"/>
        <v>0</v>
      </c>
      <c r="X391" s="38"/>
    </row>
    <row r="392" spans="1:24" ht="15">
      <c r="A392" s="2">
        <v>1579</v>
      </c>
      <c r="B392" s="4" t="s">
        <v>568</v>
      </c>
      <c r="C392" s="4">
        <v>41621021579</v>
      </c>
      <c r="D392" s="2">
        <v>1579</v>
      </c>
      <c r="E392" s="3">
        <v>6</v>
      </c>
      <c r="F392" s="3">
        <v>1</v>
      </c>
      <c r="G392" s="3" t="s">
        <v>169</v>
      </c>
      <c r="H392" s="3">
        <f t="shared" si="236"/>
        <v>1579</v>
      </c>
      <c r="I392" s="3" t="str">
        <f t="shared" si="238"/>
        <v>6-1-06-1579</v>
      </c>
      <c r="J392" s="4" t="s">
        <v>569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f t="shared" si="237"/>
        <v>0</v>
      </c>
      <c r="X392" s="38"/>
    </row>
    <row r="393" spans="1:24" ht="15">
      <c r="A393" s="2">
        <v>1580</v>
      </c>
      <c r="B393" s="4" t="s">
        <v>570</v>
      </c>
      <c r="C393" s="4">
        <v>41621021580</v>
      </c>
      <c r="D393" s="2">
        <v>1580</v>
      </c>
      <c r="E393" s="3">
        <v>6</v>
      </c>
      <c r="F393" s="3">
        <v>1</v>
      </c>
      <c r="G393" s="3" t="s">
        <v>169</v>
      </c>
      <c r="H393" s="3">
        <f t="shared" si="236"/>
        <v>1580</v>
      </c>
      <c r="I393" s="3" t="str">
        <f t="shared" si="238"/>
        <v>6-1-06-1580</v>
      </c>
      <c r="J393" s="4" t="s">
        <v>571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f t="shared" si="237"/>
        <v>0</v>
      </c>
      <c r="X393" s="38"/>
    </row>
    <row r="394" spans="1:24" ht="15">
      <c r="A394" s="21">
        <v>1581</v>
      </c>
      <c r="B394" s="4" t="s">
        <v>572</v>
      </c>
      <c r="C394" s="4">
        <v>41621021581</v>
      </c>
      <c r="D394" s="21">
        <v>1581</v>
      </c>
      <c r="E394" s="3">
        <v>6</v>
      </c>
      <c r="F394" s="3">
        <v>1</v>
      </c>
      <c r="G394" s="3" t="s">
        <v>169</v>
      </c>
      <c r="H394" s="3">
        <f t="shared" si="236"/>
        <v>1581</v>
      </c>
      <c r="I394" s="3" t="str">
        <f t="shared" si="238"/>
        <v>6-1-06-1581</v>
      </c>
      <c r="J394" s="4" t="s">
        <v>573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f t="shared" si="237"/>
        <v>0</v>
      </c>
      <c r="X394" s="38"/>
    </row>
    <row r="395" spans="1:24" ht="15">
      <c r="A395" s="21">
        <v>1616</v>
      </c>
      <c r="B395" s="4" t="s">
        <v>574</v>
      </c>
      <c r="C395" s="4">
        <v>41621021616</v>
      </c>
      <c r="D395" s="21">
        <v>1616</v>
      </c>
      <c r="E395" s="3">
        <v>6</v>
      </c>
      <c r="F395" s="3">
        <v>1</v>
      </c>
      <c r="G395" s="3" t="s">
        <v>169</v>
      </c>
      <c r="H395" s="3">
        <f t="shared" si="236"/>
        <v>1616</v>
      </c>
      <c r="I395" s="3" t="str">
        <f t="shared" si="238"/>
        <v>6-1-06-1616</v>
      </c>
      <c r="J395" s="4" t="s">
        <v>575</v>
      </c>
      <c r="K395" s="5">
        <v>42000</v>
      </c>
      <c r="L395" s="5">
        <v>42000</v>
      </c>
      <c r="M395" s="5">
        <v>42000</v>
      </c>
      <c r="N395" s="5">
        <v>42000</v>
      </c>
      <c r="O395" s="5">
        <v>42000</v>
      </c>
      <c r="P395" s="5">
        <v>42000</v>
      </c>
      <c r="Q395" s="5">
        <v>42000</v>
      </c>
      <c r="R395" s="5">
        <v>42000</v>
      </c>
      <c r="S395" s="5">
        <v>42000</v>
      </c>
      <c r="T395" s="5">
        <v>42000</v>
      </c>
      <c r="U395" s="5">
        <v>42000</v>
      </c>
      <c r="V395" s="5">
        <v>42000</v>
      </c>
      <c r="W395" s="5">
        <f t="shared" si="237"/>
        <v>504000</v>
      </c>
      <c r="X395" s="38"/>
    </row>
    <row r="396" spans="1:24" ht="15">
      <c r="A396" s="21">
        <v>1617</v>
      </c>
      <c r="B396" s="4" t="s">
        <v>576</v>
      </c>
      <c r="C396" s="4">
        <v>41621021617</v>
      </c>
      <c r="D396" s="21">
        <v>1617</v>
      </c>
      <c r="E396" s="3">
        <v>6</v>
      </c>
      <c r="F396" s="3">
        <v>1</v>
      </c>
      <c r="G396" s="3" t="s">
        <v>169</v>
      </c>
      <c r="H396" s="3">
        <f t="shared" si="236"/>
        <v>1617</v>
      </c>
      <c r="I396" s="3" t="str">
        <f t="shared" si="238"/>
        <v>6-1-06-1617</v>
      </c>
      <c r="J396" s="4" t="s">
        <v>577</v>
      </c>
      <c r="K396" s="5">
        <v>96309.49</v>
      </c>
      <c r="L396" s="5">
        <v>115085.88</v>
      </c>
      <c r="M396" s="5">
        <v>77885.46</v>
      </c>
      <c r="N396" s="5">
        <v>41648.72</v>
      </c>
      <c r="O396" s="5">
        <v>40922.11</v>
      </c>
      <c r="P396" s="5">
        <v>54029.27</v>
      </c>
      <c r="Q396" s="5">
        <v>34294.23</v>
      </c>
      <c r="R396" s="5">
        <v>33923.26</v>
      </c>
      <c r="S396" s="5">
        <v>34339.88</v>
      </c>
      <c r="T396" s="5">
        <v>32132</v>
      </c>
      <c r="U396" s="5">
        <v>29924.12</v>
      </c>
      <c r="V396" s="5">
        <v>27716.21</v>
      </c>
      <c r="W396" s="5">
        <f t="shared" si="237"/>
        <v>618210.63</v>
      </c>
      <c r="X396" s="38"/>
    </row>
    <row r="397" spans="1:24" ht="15">
      <c r="A397" s="2">
        <v>1595</v>
      </c>
      <c r="B397" s="4" t="s">
        <v>578</v>
      </c>
      <c r="C397" s="4">
        <v>41621021595</v>
      </c>
      <c r="D397" s="2">
        <v>1595</v>
      </c>
      <c r="E397" s="3">
        <v>6</v>
      </c>
      <c r="F397" s="3">
        <v>1</v>
      </c>
      <c r="G397" s="3" t="s">
        <v>169</v>
      </c>
      <c r="H397" s="3">
        <f t="shared" si="236"/>
        <v>1595</v>
      </c>
      <c r="I397" s="3" t="str">
        <f t="shared" si="238"/>
        <v>6-1-06-1595</v>
      </c>
      <c r="J397" s="4" t="s">
        <v>579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f t="shared" si="237"/>
        <v>0</v>
      </c>
      <c r="X397" s="38"/>
    </row>
    <row r="398" spans="1:24" ht="15">
      <c r="A398" s="2">
        <v>1613</v>
      </c>
      <c r="B398" s="4" t="s">
        <v>580</v>
      </c>
      <c r="C398" s="4">
        <v>41621021613</v>
      </c>
      <c r="D398" s="2">
        <v>1613</v>
      </c>
      <c r="E398" s="3">
        <v>6</v>
      </c>
      <c r="F398" s="3">
        <v>1</v>
      </c>
      <c r="G398" s="3" t="s">
        <v>169</v>
      </c>
      <c r="H398" s="3">
        <f t="shared" si="236"/>
        <v>1613</v>
      </c>
      <c r="I398" s="3" t="str">
        <f t="shared" si="238"/>
        <v>6-1-06-1613</v>
      </c>
      <c r="J398" s="4" t="s">
        <v>581</v>
      </c>
      <c r="K398" s="5">
        <v>0</v>
      </c>
      <c r="L398" s="5">
        <v>312966.81</v>
      </c>
      <c r="M398" s="5">
        <v>27620.54</v>
      </c>
      <c r="N398" s="5">
        <v>65961.27</v>
      </c>
      <c r="O398" s="5">
        <v>126769.17</v>
      </c>
      <c r="P398" s="5">
        <v>21516.08</v>
      </c>
      <c r="Q398" s="5">
        <v>28606.51</v>
      </c>
      <c r="R398" s="5">
        <v>39580.78</v>
      </c>
      <c r="S398" s="5">
        <v>11107.8</v>
      </c>
      <c r="T398" s="5">
        <v>15222.54</v>
      </c>
      <c r="U398" s="5">
        <v>16773.41</v>
      </c>
      <c r="V398" s="5">
        <v>119557.09</v>
      </c>
      <c r="W398" s="5">
        <f t="shared" si="237"/>
        <v>785682.0000000001</v>
      </c>
      <c r="X398" s="59"/>
    </row>
    <row r="399" spans="1:24" ht="15">
      <c r="A399" s="2">
        <v>1614</v>
      </c>
      <c r="B399" s="4" t="s">
        <v>582</v>
      </c>
      <c r="C399" s="4">
        <v>41621021614</v>
      </c>
      <c r="D399" s="2">
        <v>1614</v>
      </c>
      <c r="E399" s="3">
        <v>6</v>
      </c>
      <c r="F399" s="3">
        <v>1</v>
      </c>
      <c r="G399" s="3" t="s">
        <v>169</v>
      </c>
      <c r="H399" s="3">
        <f t="shared" si="236"/>
        <v>1614</v>
      </c>
      <c r="I399" s="3" t="str">
        <f t="shared" si="238"/>
        <v>6-1-06-1614</v>
      </c>
      <c r="J399" s="4" t="s">
        <v>583</v>
      </c>
      <c r="K399" s="5">
        <v>8000</v>
      </c>
      <c r="L399" s="5">
        <v>8000</v>
      </c>
      <c r="M399" s="5">
        <v>8000</v>
      </c>
      <c r="N399" s="5">
        <v>8000</v>
      </c>
      <c r="O399" s="5">
        <v>8000</v>
      </c>
      <c r="P399" s="5">
        <v>8000</v>
      </c>
      <c r="Q399" s="5">
        <v>8000</v>
      </c>
      <c r="R399" s="5">
        <v>8000</v>
      </c>
      <c r="S399" s="5">
        <v>8000</v>
      </c>
      <c r="T399" s="5">
        <v>8000</v>
      </c>
      <c r="U399" s="5">
        <v>8000</v>
      </c>
      <c r="V399" s="5">
        <v>8000</v>
      </c>
      <c r="W399" s="5">
        <f t="shared" si="237"/>
        <v>96000</v>
      </c>
      <c r="X399" s="38"/>
    </row>
    <row r="400" spans="1:24" ht="15">
      <c r="A400" s="2">
        <v>1615</v>
      </c>
      <c r="B400" s="4" t="s">
        <v>584</v>
      </c>
      <c r="C400" s="4">
        <v>41621021615</v>
      </c>
      <c r="D400" s="2">
        <v>1615</v>
      </c>
      <c r="E400" s="3">
        <v>6</v>
      </c>
      <c r="F400" s="3">
        <v>1</v>
      </c>
      <c r="G400" s="3" t="s">
        <v>169</v>
      </c>
      <c r="H400" s="3">
        <f t="shared" si="236"/>
        <v>1615</v>
      </c>
      <c r="I400" s="3" t="str">
        <f t="shared" si="238"/>
        <v>6-1-06-1615</v>
      </c>
      <c r="J400" s="4" t="s">
        <v>585</v>
      </c>
      <c r="K400" s="5">
        <v>30175.46</v>
      </c>
      <c r="L400" s="5">
        <v>30152.85</v>
      </c>
      <c r="M400" s="5">
        <v>1314.5</v>
      </c>
      <c r="N400" s="5">
        <v>86712.47</v>
      </c>
      <c r="O400" s="5">
        <v>57208.13</v>
      </c>
      <c r="P400" s="5">
        <v>31441.11</v>
      </c>
      <c r="Q400" s="5">
        <v>14544.73</v>
      </c>
      <c r="R400" s="5">
        <v>35004.51</v>
      </c>
      <c r="S400" s="5">
        <v>22769.17</v>
      </c>
      <c r="T400" s="5">
        <v>19249.83</v>
      </c>
      <c r="U400" s="5">
        <v>23779.5</v>
      </c>
      <c r="V400" s="5">
        <v>19356</v>
      </c>
      <c r="W400" s="5">
        <f t="shared" si="237"/>
        <v>371708.26</v>
      </c>
      <c r="X400" s="38"/>
    </row>
    <row r="401" spans="1:24" ht="15">
      <c r="A401" s="2">
        <v>1622</v>
      </c>
      <c r="B401" s="4" t="s">
        <v>586</v>
      </c>
      <c r="C401" s="4">
        <v>41621021622</v>
      </c>
      <c r="D401" s="2">
        <v>1622</v>
      </c>
      <c r="E401" s="3">
        <v>6</v>
      </c>
      <c r="F401" s="3">
        <v>1</v>
      </c>
      <c r="G401" s="3" t="s">
        <v>169</v>
      </c>
      <c r="H401" s="3">
        <f t="shared" si="236"/>
        <v>1622</v>
      </c>
      <c r="I401" s="3" t="str">
        <f t="shared" si="238"/>
        <v>6-1-06-1622</v>
      </c>
      <c r="J401" s="4" t="s">
        <v>587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f t="shared" si="237"/>
        <v>0</v>
      </c>
      <c r="X401" s="38"/>
    </row>
    <row r="402" spans="1:24" ht="15">
      <c r="A402" s="2">
        <v>1623</v>
      </c>
      <c r="B402" s="4" t="s">
        <v>588</v>
      </c>
      <c r="C402" s="4">
        <v>41621021623</v>
      </c>
      <c r="D402" s="2">
        <v>1623</v>
      </c>
      <c r="E402" s="3">
        <v>6</v>
      </c>
      <c r="F402" s="3">
        <v>1</v>
      </c>
      <c r="G402" s="3" t="s">
        <v>169</v>
      </c>
      <c r="H402" s="3">
        <f t="shared" si="236"/>
        <v>1623</v>
      </c>
      <c r="I402" s="3" t="str">
        <f t="shared" si="238"/>
        <v>6-1-06-1623</v>
      </c>
      <c r="J402" s="4" t="s">
        <v>589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f t="shared" si="237"/>
        <v>0</v>
      </c>
      <c r="X402" s="38"/>
    </row>
    <row r="403" spans="1:24" ht="15">
      <c r="A403" s="6"/>
      <c r="B403" s="44"/>
      <c r="C403" s="44"/>
      <c r="D403" s="6"/>
      <c r="E403" s="45">
        <v>6</v>
      </c>
      <c r="F403" s="45">
        <v>1</v>
      </c>
      <c r="G403" s="45" t="s">
        <v>175</v>
      </c>
      <c r="H403" s="45">
        <v>0</v>
      </c>
      <c r="I403" s="45" t="str">
        <f t="shared" si="238"/>
        <v>6-1-07-0</v>
      </c>
      <c r="J403" s="44" t="s">
        <v>590</v>
      </c>
      <c r="K403" s="65">
        <f aca="true" t="shared" si="239" ref="K403:V403">SUM(K404:K424)</f>
        <v>19339898.69</v>
      </c>
      <c r="L403" s="65">
        <f t="shared" si="239"/>
        <v>4812789.76</v>
      </c>
      <c r="M403" s="65">
        <f t="shared" si="239"/>
        <v>12712964.72</v>
      </c>
      <c r="N403" s="65">
        <f t="shared" si="239"/>
        <v>18513228.66</v>
      </c>
      <c r="O403" s="65">
        <f t="shared" si="239"/>
        <v>6864260.04</v>
      </c>
      <c r="P403" s="65">
        <f t="shared" si="239"/>
        <v>7443434.41</v>
      </c>
      <c r="Q403" s="65">
        <f t="shared" si="239"/>
        <v>13023431.950000001</v>
      </c>
      <c r="R403" s="65">
        <f t="shared" si="239"/>
        <v>4925320.16</v>
      </c>
      <c r="S403" s="65">
        <f t="shared" si="239"/>
        <v>7343635.5</v>
      </c>
      <c r="T403" s="65">
        <f t="shared" si="239"/>
        <v>11383470.620000001</v>
      </c>
      <c r="U403" s="65">
        <f t="shared" si="239"/>
        <v>10721383.899999999</v>
      </c>
      <c r="V403" s="65">
        <f t="shared" si="239"/>
        <v>7972750.859999999</v>
      </c>
      <c r="W403" s="65">
        <f>SUM(W404:W424)</f>
        <v>125056569.27000003</v>
      </c>
      <c r="X403" s="38"/>
    </row>
    <row r="404" spans="1:24" ht="15">
      <c r="A404" s="2">
        <v>1403</v>
      </c>
      <c r="B404" s="4" t="s">
        <v>591</v>
      </c>
      <c r="C404" s="4">
        <v>41691021403</v>
      </c>
      <c r="D404" s="2">
        <v>1403</v>
      </c>
      <c r="E404" s="3">
        <v>6</v>
      </c>
      <c r="F404" s="3">
        <v>1</v>
      </c>
      <c r="G404" s="3" t="s">
        <v>175</v>
      </c>
      <c r="H404" s="3">
        <f aca="true" t="shared" si="240" ref="H404:H424">+D404</f>
        <v>1403</v>
      </c>
      <c r="I404" s="3" t="str">
        <f t="shared" si="238"/>
        <v>6-1-07-1403</v>
      </c>
      <c r="J404" s="4" t="s">
        <v>592</v>
      </c>
      <c r="K404" s="5">
        <v>361291.75</v>
      </c>
      <c r="L404" s="5">
        <v>407245.86</v>
      </c>
      <c r="M404" s="5">
        <v>407912.64</v>
      </c>
      <c r="N404" s="5">
        <v>292040.89</v>
      </c>
      <c r="O404" s="5">
        <v>303133.67</v>
      </c>
      <c r="P404" s="5">
        <v>328416</v>
      </c>
      <c r="Q404" s="5">
        <v>339020.76</v>
      </c>
      <c r="R404" s="5">
        <v>288302.94</v>
      </c>
      <c r="S404" s="5">
        <v>432192.46</v>
      </c>
      <c r="T404" s="5">
        <v>473549.27</v>
      </c>
      <c r="U404" s="5">
        <v>429278.76</v>
      </c>
      <c r="V404" s="5">
        <v>435894.76</v>
      </c>
      <c r="W404" s="5">
        <f aca="true" t="shared" si="241" ref="W404:W424">SUM(K404:V404)</f>
        <v>4498279.76</v>
      </c>
      <c r="X404" s="38"/>
    </row>
    <row r="405" spans="1:24" ht="15">
      <c r="A405" s="2">
        <v>1594</v>
      </c>
      <c r="B405" s="4" t="s">
        <v>593</v>
      </c>
      <c r="C405" s="4">
        <v>41691021594</v>
      </c>
      <c r="D405" s="2">
        <v>1594</v>
      </c>
      <c r="E405" s="3">
        <v>6</v>
      </c>
      <c r="F405" s="3">
        <v>1</v>
      </c>
      <c r="G405" s="3" t="s">
        <v>175</v>
      </c>
      <c r="H405" s="3">
        <f t="shared" si="240"/>
        <v>1594</v>
      </c>
      <c r="I405" s="3" t="str">
        <f t="shared" si="238"/>
        <v>6-1-07-1594</v>
      </c>
      <c r="J405" s="4" t="s">
        <v>594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f t="shared" si="241"/>
        <v>0</v>
      </c>
      <c r="X405" s="38"/>
    </row>
    <row r="406" spans="1:24" ht="15">
      <c r="A406" s="2">
        <v>1601</v>
      </c>
      <c r="B406" s="4" t="s">
        <v>595</v>
      </c>
      <c r="C406" s="4">
        <v>41691021601</v>
      </c>
      <c r="D406" s="2">
        <v>1601</v>
      </c>
      <c r="E406" s="3">
        <v>6</v>
      </c>
      <c r="F406" s="3">
        <v>1</v>
      </c>
      <c r="G406" s="3" t="s">
        <v>175</v>
      </c>
      <c r="H406" s="3">
        <f t="shared" si="240"/>
        <v>1601</v>
      </c>
      <c r="I406" s="3" t="str">
        <f t="shared" si="238"/>
        <v>6-1-07-1601</v>
      </c>
      <c r="J406" s="4" t="s">
        <v>596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f t="shared" si="241"/>
        <v>0</v>
      </c>
      <c r="X406" s="38"/>
    </row>
    <row r="407" spans="1:24" ht="15">
      <c r="A407" s="2">
        <v>1602</v>
      </c>
      <c r="B407" s="4" t="s">
        <v>597</v>
      </c>
      <c r="C407" s="4">
        <v>41691021602</v>
      </c>
      <c r="D407" s="2">
        <v>1602</v>
      </c>
      <c r="E407" s="3">
        <v>6</v>
      </c>
      <c r="F407" s="3">
        <v>1</v>
      </c>
      <c r="G407" s="3" t="s">
        <v>175</v>
      </c>
      <c r="H407" s="3">
        <f t="shared" si="240"/>
        <v>1602</v>
      </c>
      <c r="I407" s="3" t="str">
        <f t="shared" si="238"/>
        <v>6-1-07-1602</v>
      </c>
      <c r="J407" s="4" t="s">
        <v>598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f t="shared" si="241"/>
        <v>0</v>
      </c>
      <c r="X407" s="38"/>
    </row>
    <row r="408" spans="1:24" ht="15">
      <c r="A408" s="2">
        <v>1603</v>
      </c>
      <c r="B408" s="4" t="s">
        <v>599</v>
      </c>
      <c r="C408" s="4">
        <v>41691021603</v>
      </c>
      <c r="D408" s="2">
        <v>1603</v>
      </c>
      <c r="E408" s="3">
        <v>6</v>
      </c>
      <c r="F408" s="3">
        <v>1</v>
      </c>
      <c r="G408" s="3" t="s">
        <v>175</v>
      </c>
      <c r="H408" s="3">
        <f t="shared" si="240"/>
        <v>1603</v>
      </c>
      <c r="I408" s="3" t="str">
        <f t="shared" si="238"/>
        <v>6-1-07-1603</v>
      </c>
      <c r="J408" s="4" t="s">
        <v>600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f t="shared" si="241"/>
        <v>0</v>
      </c>
      <c r="X408" s="38"/>
    </row>
    <row r="409" spans="1:24" ht="15">
      <c r="A409" s="2">
        <v>1604</v>
      </c>
      <c r="B409" s="4" t="s">
        <v>601</v>
      </c>
      <c r="C409" s="4">
        <v>41691021604</v>
      </c>
      <c r="D409" s="2">
        <v>1604</v>
      </c>
      <c r="E409" s="3">
        <v>6</v>
      </c>
      <c r="F409" s="3">
        <v>1</v>
      </c>
      <c r="G409" s="3" t="s">
        <v>175</v>
      </c>
      <c r="H409" s="3">
        <f t="shared" si="240"/>
        <v>1604</v>
      </c>
      <c r="I409" s="3" t="str">
        <f t="shared" si="238"/>
        <v>6-1-07-1604</v>
      </c>
      <c r="J409" s="4" t="s">
        <v>602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f t="shared" si="241"/>
        <v>0</v>
      </c>
      <c r="X409" s="38"/>
    </row>
    <row r="410" spans="1:24" ht="15">
      <c r="A410" s="2">
        <v>1605</v>
      </c>
      <c r="B410" s="4" t="s">
        <v>603</v>
      </c>
      <c r="C410" s="4">
        <v>41691021605</v>
      </c>
      <c r="D410" s="2">
        <v>1605</v>
      </c>
      <c r="E410" s="3">
        <v>6</v>
      </c>
      <c r="F410" s="3">
        <v>1</v>
      </c>
      <c r="G410" s="3" t="s">
        <v>175</v>
      </c>
      <c r="H410" s="3">
        <f t="shared" si="240"/>
        <v>1605</v>
      </c>
      <c r="I410" s="3" t="str">
        <f t="shared" si="238"/>
        <v>6-1-07-1605</v>
      </c>
      <c r="J410" s="4" t="s">
        <v>604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f t="shared" si="241"/>
        <v>0</v>
      </c>
      <c r="X410" s="38"/>
    </row>
    <row r="411" spans="1:24" ht="15">
      <c r="A411" s="2">
        <v>1606</v>
      </c>
      <c r="B411" s="4" t="s">
        <v>605</v>
      </c>
      <c r="C411" s="4">
        <v>41691021606</v>
      </c>
      <c r="D411" s="2">
        <v>1606</v>
      </c>
      <c r="E411" s="3">
        <v>6</v>
      </c>
      <c r="F411" s="3">
        <v>1</v>
      </c>
      <c r="G411" s="3" t="s">
        <v>175</v>
      </c>
      <c r="H411" s="3">
        <f t="shared" si="240"/>
        <v>1606</v>
      </c>
      <c r="I411" s="3" t="str">
        <f t="shared" si="238"/>
        <v>6-1-07-1606</v>
      </c>
      <c r="J411" s="4" t="s">
        <v>606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f t="shared" si="241"/>
        <v>0</v>
      </c>
      <c r="X411" s="38"/>
    </row>
    <row r="412" spans="1:24" ht="15">
      <c r="A412" s="2">
        <v>1607</v>
      </c>
      <c r="B412" s="4" t="s">
        <v>607</v>
      </c>
      <c r="C412" s="4">
        <v>41691021607</v>
      </c>
      <c r="D412" s="2">
        <v>1607</v>
      </c>
      <c r="E412" s="3">
        <v>6</v>
      </c>
      <c r="F412" s="3">
        <v>1</v>
      </c>
      <c r="G412" s="3" t="s">
        <v>175</v>
      </c>
      <c r="H412" s="3">
        <f t="shared" si="240"/>
        <v>1607</v>
      </c>
      <c r="I412" s="3" t="str">
        <f t="shared" si="238"/>
        <v>6-1-07-1607</v>
      </c>
      <c r="J412" s="4" t="s">
        <v>608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f t="shared" si="241"/>
        <v>0</v>
      </c>
      <c r="X412" s="38"/>
    </row>
    <row r="413" spans="1:24" ht="15">
      <c r="A413" s="2">
        <v>1608</v>
      </c>
      <c r="B413" s="4"/>
      <c r="C413" s="4"/>
      <c r="D413" s="2">
        <v>1608</v>
      </c>
      <c r="E413" s="3">
        <v>6</v>
      </c>
      <c r="F413" s="3">
        <v>1</v>
      </c>
      <c r="G413" s="3" t="s">
        <v>175</v>
      </c>
      <c r="H413" s="3">
        <f t="shared" si="240"/>
        <v>1608</v>
      </c>
      <c r="I413" s="3" t="str">
        <f t="shared" si="238"/>
        <v>6-1-07-1608</v>
      </c>
      <c r="J413" s="4" t="s">
        <v>609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f t="shared" si="241"/>
        <v>0</v>
      </c>
      <c r="X413" s="38"/>
    </row>
    <row r="414" spans="1:24" ht="15">
      <c r="A414" s="2">
        <v>1609</v>
      </c>
      <c r="B414" s="4"/>
      <c r="C414" s="4" t="s">
        <v>545</v>
      </c>
      <c r="D414" s="2">
        <v>1609</v>
      </c>
      <c r="E414" s="3">
        <v>6</v>
      </c>
      <c r="F414" s="3">
        <v>1</v>
      </c>
      <c r="G414" s="3" t="s">
        <v>175</v>
      </c>
      <c r="H414" s="3">
        <f t="shared" si="240"/>
        <v>1609</v>
      </c>
      <c r="I414" s="3" t="str">
        <f t="shared" si="238"/>
        <v>6-1-07-1609</v>
      </c>
      <c r="J414" s="4" t="s">
        <v>610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f t="shared" si="241"/>
        <v>0</v>
      </c>
      <c r="X414" s="38"/>
    </row>
    <row r="415" spans="1:24" ht="15">
      <c r="A415" s="2">
        <v>1758</v>
      </c>
      <c r="B415" s="4" t="s">
        <v>611</v>
      </c>
      <c r="C415" s="4">
        <v>41691021758</v>
      </c>
      <c r="D415" s="2">
        <v>1758</v>
      </c>
      <c r="E415" s="3">
        <v>6</v>
      </c>
      <c r="F415" s="3">
        <v>1</v>
      </c>
      <c r="G415" s="3" t="s">
        <v>175</v>
      </c>
      <c r="H415" s="3">
        <f t="shared" si="240"/>
        <v>1758</v>
      </c>
      <c r="I415" s="3" t="str">
        <f t="shared" si="238"/>
        <v>6-1-07-1758</v>
      </c>
      <c r="J415" s="4" t="s">
        <v>612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f t="shared" si="241"/>
        <v>0</v>
      </c>
      <c r="X415" s="38"/>
    </row>
    <row r="416" spans="1:24" ht="15">
      <c r="A416" s="2">
        <v>1759</v>
      </c>
      <c r="B416" s="4"/>
      <c r="C416" s="4"/>
      <c r="D416" s="2">
        <v>1759</v>
      </c>
      <c r="E416" s="3">
        <v>6</v>
      </c>
      <c r="F416" s="3">
        <v>1</v>
      </c>
      <c r="G416" s="3" t="s">
        <v>175</v>
      </c>
      <c r="H416" s="3">
        <f t="shared" si="240"/>
        <v>1759</v>
      </c>
      <c r="I416" s="3" t="str">
        <f t="shared" si="238"/>
        <v>6-1-07-1759</v>
      </c>
      <c r="J416" s="4" t="s">
        <v>613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f t="shared" si="241"/>
        <v>0</v>
      </c>
      <c r="X416" s="38"/>
    </row>
    <row r="417" spans="1:24" ht="15">
      <c r="A417" s="2">
        <v>1760</v>
      </c>
      <c r="B417" s="4"/>
      <c r="C417" s="4"/>
      <c r="D417" s="2">
        <v>1760</v>
      </c>
      <c r="E417" s="3">
        <v>6</v>
      </c>
      <c r="F417" s="3">
        <v>1</v>
      </c>
      <c r="G417" s="3" t="s">
        <v>175</v>
      </c>
      <c r="H417" s="3">
        <f t="shared" si="240"/>
        <v>1760</v>
      </c>
      <c r="I417" s="3" t="str">
        <f t="shared" si="238"/>
        <v>6-1-07-1760</v>
      </c>
      <c r="J417" s="4" t="s">
        <v>614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f t="shared" si="241"/>
        <v>0</v>
      </c>
      <c r="X417" s="38"/>
    </row>
    <row r="418" spans="1:24" ht="15">
      <c r="A418" s="2">
        <v>1902</v>
      </c>
      <c r="B418" s="4"/>
      <c r="C418" s="4"/>
      <c r="D418" s="2">
        <v>1902</v>
      </c>
      <c r="E418" s="3">
        <v>6</v>
      </c>
      <c r="F418" s="3">
        <v>1</v>
      </c>
      <c r="G418" s="3" t="s">
        <v>175</v>
      </c>
      <c r="H418" s="3">
        <f t="shared" si="240"/>
        <v>1902</v>
      </c>
      <c r="I418" s="3" t="str">
        <f t="shared" si="238"/>
        <v>6-1-07-1902</v>
      </c>
      <c r="J418" s="4" t="s">
        <v>615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f t="shared" si="241"/>
        <v>0</v>
      </c>
      <c r="X418" s="38"/>
    </row>
    <row r="419" spans="1:24" ht="15">
      <c r="A419" s="2">
        <v>1903</v>
      </c>
      <c r="B419" s="4"/>
      <c r="C419" s="4"/>
      <c r="D419" s="2">
        <v>1903</v>
      </c>
      <c r="E419" s="3">
        <v>6</v>
      </c>
      <c r="F419" s="3">
        <v>1</v>
      </c>
      <c r="G419" s="3" t="s">
        <v>175</v>
      </c>
      <c r="H419" s="3">
        <f t="shared" si="240"/>
        <v>1903</v>
      </c>
      <c r="I419" s="3" t="str">
        <f t="shared" si="238"/>
        <v>6-1-07-1903</v>
      </c>
      <c r="J419" s="4" t="s">
        <v>616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f t="shared" si="241"/>
        <v>0</v>
      </c>
      <c r="X419" s="38"/>
    </row>
    <row r="420" spans="1:24" ht="15">
      <c r="A420" s="2">
        <v>2054</v>
      </c>
      <c r="B420" s="4" t="s">
        <v>617</v>
      </c>
      <c r="C420" s="4">
        <v>41691022054</v>
      </c>
      <c r="D420" s="2">
        <v>2054</v>
      </c>
      <c r="E420" s="3">
        <v>6</v>
      </c>
      <c r="F420" s="3">
        <v>1</v>
      </c>
      <c r="G420" s="3" t="s">
        <v>175</v>
      </c>
      <c r="H420" s="3">
        <f t="shared" si="240"/>
        <v>2054</v>
      </c>
      <c r="I420" s="3" t="str">
        <f t="shared" si="238"/>
        <v>6-1-07-2054</v>
      </c>
      <c r="J420" s="4" t="s">
        <v>618</v>
      </c>
      <c r="K420" s="5">
        <v>106902.12</v>
      </c>
      <c r="L420" s="5">
        <v>145722.4</v>
      </c>
      <c r="M420" s="5">
        <v>140667.55</v>
      </c>
      <c r="N420" s="5">
        <v>122896.83</v>
      </c>
      <c r="O420" s="5">
        <v>126090.26</v>
      </c>
      <c r="P420" s="5">
        <v>124822.46</v>
      </c>
      <c r="Q420" s="5">
        <v>145929.09</v>
      </c>
      <c r="R420" s="5">
        <v>136011.44</v>
      </c>
      <c r="S420" s="5">
        <v>132207.98</v>
      </c>
      <c r="T420" s="5">
        <v>131612.11</v>
      </c>
      <c r="U420" s="5">
        <v>131016.25</v>
      </c>
      <c r="V420" s="5">
        <v>130420.39</v>
      </c>
      <c r="W420" s="5">
        <f t="shared" si="241"/>
        <v>1574298.8799999997</v>
      </c>
      <c r="X420" s="38"/>
    </row>
    <row r="421" spans="1:24" ht="15">
      <c r="A421" s="2">
        <v>2103</v>
      </c>
      <c r="B421" s="4" t="s">
        <v>619</v>
      </c>
      <c r="C421" s="4">
        <v>41691022103</v>
      </c>
      <c r="D421" s="2">
        <v>2103</v>
      </c>
      <c r="E421" s="3">
        <v>6</v>
      </c>
      <c r="F421" s="3">
        <v>1</v>
      </c>
      <c r="G421" s="3" t="s">
        <v>175</v>
      </c>
      <c r="H421" s="3">
        <f t="shared" si="240"/>
        <v>2103</v>
      </c>
      <c r="I421" s="3" t="str">
        <f t="shared" si="238"/>
        <v>6-1-07-2103</v>
      </c>
      <c r="J421" s="4" t="s">
        <v>620</v>
      </c>
      <c r="K421" s="5">
        <v>1987196.31</v>
      </c>
      <c r="L421" s="5">
        <v>1435822.16</v>
      </c>
      <c r="M421" s="5">
        <v>1541412.15</v>
      </c>
      <c r="N421" s="5">
        <v>1530228.7</v>
      </c>
      <c r="O421" s="5">
        <v>1346074.94</v>
      </c>
      <c r="P421" s="5">
        <v>1145347.98</v>
      </c>
      <c r="Q421" s="5">
        <v>1689018.88</v>
      </c>
      <c r="R421" s="5">
        <v>1575211.48</v>
      </c>
      <c r="S421" s="5">
        <v>1292386.69</v>
      </c>
      <c r="T421" s="5">
        <v>1281351.57</v>
      </c>
      <c r="U421" s="5">
        <v>1093027.36</v>
      </c>
      <c r="V421" s="5">
        <v>1582921.78</v>
      </c>
      <c r="W421" s="5">
        <f t="shared" si="241"/>
        <v>17500000</v>
      </c>
      <c r="X421" s="38"/>
    </row>
    <row r="422" spans="1:24" ht="15">
      <c r="A422" s="2">
        <v>2104</v>
      </c>
      <c r="B422" s="4" t="s">
        <v>621</v>
      </c>
      <c r="C422" s="4">
        <v>41691022104</v>
      </c>
      <c r="D422" s="2">
        <v>2104</v>
      </c>
      <c r="E422" s="3">
        <v>6</v>
      </c>
      <c r="F422" s="3">
        <v>1</v>
      </c>
      <c r="G422" s="3" t="s">
        <v>175</v>
      </c>
      <c r="H422" s="3">
        <f t="shared" si="240"/>
        <v>2104</v>
      </c>
      <c r="I422" s="3" t="str">
        <f t="shared" si="238"/>
        <v>6-1-07-2104</v>
      </c>
      <c r="J422" s="4" t="s">
        <v>622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f t="shared" si="241"/>
        <v>0</v>
      </c>
      <c r="X422" s="38"/>
    </row>
    <row r="423" spans="1:24" ht="15">
      <c r="A423" s="2">
        <v>2105</v>
      </c>
      <c r="B423" s="4"/>
      <c r="C423" s="4"/>
      <c r="D423" s="2">
        <v>2105</v>
      </c>
      <c r="E423" s="3">
        <v>6</v>
      </c>
      <c r="F423" s="3">
        <v>1</v>
      </c>
      <c r="G423" s="3" t="s">
        <v>175</v>
      </c>
      <c r="H423" s="3">
        <f t="shared" si="240"/>
        <v>2105</v>
      </c>
      <c r="I423" s="3" t="str">
        <f t="shared" si="238"/>
        <v>6-1-07-2105</v>
      </c>
      <c r="J423" s="4" t="s">
        <v>623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f t="shared" si="241"/>
        <v>0</v>
      </c>
      <c r="X423" s="38"/>
    </row>
    <row r="424" spans="1:24" ht="15">
      <c r="A424" s="2">
        <v>2101</v>
      </c>
      <c r="B424" s="4" t="s">
        <v>624</v>
      </c>
      <c r="C424" s="4">
        <v>41691022101</v>
      </c>
      <c r="D424" s="2">
        <v>2101</v>
      </c>
      <c r="E424" s="3">
        <v>6</v>
      </c>
      <c r="F424" s="3">
        <v>1</v>
      </c>
      <c r="G424" s="3" t="s">
        <v>175</v>
      </c>
      <c r="H424" s="3">
        <f t="shared" si="240"/>
        <v>2101</v>
      </c>
      <c r="I424" s="3" t="str">
        <f t="shared" si="238"/>
        <v>6-1-07-2101</v>
      </c>
      <c r="J424" s="4" t="s">
        <v>590</v>
      </c>
      <c r="K424" s="5">
        <v>16884508.51</v>
      </c>
      <c r="L424" s="5">
        <v>2823999.34</v>
      </c>
      <c r="M424" s="5">
        <v>10622972.38</v>
      </c>
      <c r="N424" s="5">
        <v>16568062.24</v>
      </c>
      <c r="O424" s="5">
        <v>5088961.17</v>
      </c>
      <c r="P424" s="5">
        <v>5844847.97</v>
      </c>
      <c r="Q424" s="5">
        <v>10849463.22</v>
      </c>
      <c r="R424" s="5">
        <v>2925794.3</v>
      </c>
      <c r="S424" s="5">
        <v>5486848.37</v>
      </c>
      <c r="T424" s="5">
        <v>9496957.67</v>
      </c>
      <c r="U424" s="5">
        <v>9068061.53</v>
      </c>
      <c r="V424" s="5">
        <v>5823513.93</v>
      </c>
      <c r="W424" s="5">
        <f t="shared" si="241"/>
        <v>101483990.63000003</v>
      </c>
      <c r="X424" s="59"/>
    </row>
    <row r="425" spans="1:24" ht="15">
      <c r="A425" s="2"/>
      <c r="B425" s="4"/>
      <c r="C425" s="4"/>
      <c r="D425" s="2"/>
      <c r="E425" s="45">
        <v>6</v>
      </c>
      <c r="F425" s="45">
        <v>1</v>
      </c>
      <c r="G425" s="45" t="s">
        <v>193</v>
      </c>
      <c r="H425" s="45">
        <v>0</v>
      </c>
      <c r="I425" s="45" t="str">
        <f t="shared" si="238"/>
        <v>6-1-08-0</v>
      </c>
      <c r="J425" s="44" t="s">
        <v>625</v>
      </c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59"/>
    </row>
    <row r="426" spans="1:24" ht="15">
      <c r="A426" s="2"/>
      <c r="B426" s="4"/>
      <c r="C426" s="4"/>
      <c r="D426" s="2"/>
      <c r="E426" s="3">
        <v>6</v>
      </c>
      <c r="F426" s="3">
        <v>1</v>
      </c>
      <c r="G426" s="3" t="s">
        <v>193</v>
      </c>
      <c r="H426" s="3">
        <v>0</v>
      </c>
      <c r="I426" s="3" t="str">
        <f t="shared" si="238"/>
        <v>6-1-08-0</v>
      </c>
      <c r="J426" s="4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>
        <f>SUM(K426:V426)</f>
        <v>0</v>
      </c>
      <c r="X426" s="59"/>
    </row>
    <row r="427" spans="1:24" ht="15">
      <c r="A427" s="6"/>
      <c r="B427" s="41"/>
      <c r="C427" s="41"/>
      <c r="D427" s="6"/>
      <c r="E427" s="42">
        <v>6</v>
      </c>
      <c r="F427" s="42">
        <v>2</v>
      </c>
      <c r="G427" s="42" t="s">
        <v>12</v>
      </c>
      <c r="H427" s="42">
        <v>0</v>
      </c>
      <c r="I427" s="42" t="str">
        <f t="shared" si="238"/>
        <v>6-2-00-0</v>
      </c>
      <c r="J427" s="41" t="s">
        <v>626</v>
      </c>
      <c r="K427" s="43">
        <f aca="true" t="shared" si="242" ref="K427:V428">+K428</f>
        <v>0</v>
      </c>
      <c r="L427" s="43">
        <f t="shared" si="242"/>
        <v>0</v>
      </c>
      <c r="M427" s="43">
        <f t="shared" si="242"/>
        <v>0</v>
      </c>
      <c r="N427" s="43">
        <f t="shared" si="242"/>
        <v>0</v>
      </c>
      <c r="O427" s="43">
        <f t="shared" si="242"/>
        <v>0</v>
      </c>
      <c r="P427" s="43">
        <f t="shared" si="242"/>
        <v>0</v>
      </c>
      <c r="Q427" s="43">
        <f t="shared" si="242"/>
        <v>0</v>
      </c>
      <c r="R427" s="43">
        <f t="shared" si="242"/>
        <v>0</v>
      </c>
      <c r="S427" s="43">
        <f t="shared" si="242"/>
        <v>0</v>
      </c>
      <c r="T427" s="43">
        <f t="shared" si="242"/>
        <v>0</v>
      </c>
      <c r="U427" s="43">
        <f t="shared" si="242"/>
        <v>0</v>
      </c>
      <c r="V427" s="43">
        <f t="shared" si="242"/>
        <v>0</v>
      </c>
      <c r="W427" s="43">
        <f aca="true" t="shared" si="243" ref="W427:W428">+W428</f>
        <v>0</v>
      </c>
      <c r="X427" s="38"/>
    </row>
    <row r="428" spans="1:24" ht="15">
      <c r="A428" s="6"/>
      <c r="B428" s="44"/>
      <c r="C428" s="44"/>
      <c r="D428" s="6"/>
      <c r="E428" s="45">
        <v>6</v>
      </c>
      <c r="F428" s="45">
        <v>2</v>
      </c>
      <c r="G428" s="45" t="s">
        <v>15</v>
      </c>
      <c r="H428" s="45">
        <v>0</v>
      </c>
      <c r="I428" s="45" t="str">
        <f t="shared" si="238"/>
        <v>6-2-01-0</v>
      </c>
      <c r="J428" s="44" t="s">
        <v>626</v>
      </c>
      <c r="K428" s="46">
        <f t="shared" si="242"/>
        <v>0</v>
      </c>
      <c r="L428" s="46">
        <f t="shared" si="242"/>
        <v>0</v>
      </c>
      <c r="M428" s="46">
        <f t="shared" si="242"/>
        <v>0</v>
      </c>
      <c r="N428" s="46">
        <f t="shared" si="242"/>
        <v>0</v>
      </c>
      <c r="O428" s="46">
        <f t="shared" si="242"/>
        <v>0</v>
      </c>
      <c r="P428" s="46">
        <f t="shared" si="242"/>
        <v>0</v>
      </c>
      <c r="Q428" s="46">
        <f t="shared" si="242"/>
        <v>0</v>
      </c>
      <c r="R428" s="46">
        <f t="shared" si="242"/>
        <v>0</v>
      </c>
      <c r="S428" s="46">
        <f t="shared" si="242"/>
        <v>0</v>
      </c>
      <c r="T428" s="46">
        <f t="shared" si="242"/>
        <v>0</v>
      </c>
      <c r="U428" s="46">
        <f t="shared" si="242"/>
        <v>0</v>
      </c>
      <c r="V428" s="46">
        <f t="shared" si="242"/>
        <v>0</v>
      </c>
      <c r="W428" s="46">
        <f t="shared" si="243"/>
        <v>0</v>
      </c>
      <c r="X428" s="38"/>
    </row>
    <row r="429" spans="1:24" ht="15">
      <c r="A429" s="6"/>
      <c r="B429" s="4"/>
      <c r="C429" s="4"/>
      <c r="D429" s="6"/>
      <c r="E429" s="3">
        <v>6</v>
      </c>
      <c r="F429" s="3">
        <v>2</v>
      </c>
      <c r="G429" s="3" t="s">
        <v>15</v>
      </c>
      <c r="H429" s="3">
        <v>0</v>
      </c>
      <c r="I429" s="3" t="str">
        <f t="shared" si="238"/>
        <v>6-2-01-0</v>
      </c>
      <c r="J429" s="4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>
        <f>SUM(K429:V429)</f>
        <v>0</v>
      </c>
      <c r="X429" s="38"/>
    </row>
    <row r="430" spans="1:24" ht="15">
      <c r="A430" s="6"/>
      <c r="B430" s="41"/>
      <c r="C430" s="41"/>
      <c r="D430" s="6"/>
      <c r="E430" s="42">
        <v>6</v>
      </c>
      <c r="F430" s="42">
        <v>3</v>
      </c>
      <c r="G430" s="42" t="s">
        <v>12</v>
      </c>
      <c r="H430" s="42">
        <v>0</v>
      </c>
      <c r="I430" s="42" t="str">
        <f t="shared" si="238"/>
        <v>6-3-00-0</v>
      </c>
      <c r="J430" s="41" t="s">
        <v>627</v>
      </c>
      <c r="K430" s="43">
        <f aca="true" t="shared" si="244" ref="K430:V430">+K431+K435+K444</f>
        <v>377566.72</v>
      </c>
      <c r="L430" s="43">
        <f t="shared" si="244"/>
        <v>363330.57</v>
      </c>
      <c r="M430" s="43">
        <f t="shared" si="244"/>
        <v>275746.45999999996</v>
      </c>
      <c r="N430" s="43">
        <f t="shared" si="244"/>
        <v>194905.34999999998</v>
      </c>
      <c r="O430" s="43">
        <f t="shared" si="244"/>
        <v>203812.02</v>
      </c>
      <c r="P430" s="43">
        <f t="shared" si="244"/>
        <v>266125.09</v>
      </c>
      <c r="Q430" s="43">
        <f t="shared" si="244"/>
        <v>354934.11</v>
      </c>
      <c r="R430" s="43">
        <f t="shared" si="244"/>
        <v>361255.88</v>
      </c>
      <c r="S430" s="43">
        <f t="shared" si="244"/>
        <v>376087.59</v>
      </c>
      <c r="T430" s="43">
        <f t="shared" si="244"/>
        <v>457894.38999999996</v>
      </c>
      <c r="U430" s="43">
        <f t="shared" si="244"/>
        <v>498299</v>
      </c>
      <c r="V430" s="43">
        <f t="shared" si="244"/>
        <v>755793.7699999999</v>
      </c>
      <c r="W430" s="43">
        <f aca="true" t="shared" si="245" ref="W430">+W431+W435+W444</f>
        <v>4485750.95</v>
      </c>
      <c r="X430" s="38"/>
    </row>
    <row r="431" spans="1:24" ht="15">
      <c r="A431" s="6"/>
      <c r="B431" s="44"/>
      <c r="C431" s="44"/>
      <c r="D431" s="6"/>
      <c r="E431" s="45">
        <v>6</v>
      </c>
      <c r="F431" s="45">
        <v>3</v>
      </c>
      <c r="G431" s="45" t="s">
        <v>15</v>
      </c>
      <c r="H431" s="45">
        <v>0</v>
      </c>
      <c r="I431" s="45" t="str">
        <f t="shared" si="238"/>
        <v>6-3-01-0</v>
      </c>
      <c r="J431" s="44" t="s">
        <v>54</v>
      </c>
      <c r="K431" s="46">
        <f aca="true" t="shared" si="246" ref="K431:V431">SUM(K432:K434)</f>
        <v>0</v>
      </c>
      <c r="L431" s="46">
        <f t="shared" si="246"/>
        <v>66116.93</v>
      </c>
      <c r="M431" s="46">
        <f t="shared" si="246"/>
        <v>2263.88</v>
      </c>
      <c r="N431" s="46">
        <f t="shared" si="246"/>
        <v>1085.08</v>
      </c>
      <c r="O431" s="46">
        <f t="shared" si="246"/>
        <v>3025.99</v>
      </c>
      <c r="P431" s="46">
        <f t="shared" si="246"/>
        <v>850.25</v>
      </c>
      <c r="Q431" s="46">
        <f t="shared" si="246"/>
        <v>868</v>
      </c>
      <c r="R431" s="46">
        <f t="shared" si="246"/>
        <v>989.86</v>
      </c>
      <c r="S431" s="46">
        <f t="shared" si="246"/>
        <v>2392.8</v>
      </c>
      <c r="T431" s="46">
        <f t="shared" si="246"/>
        <v>350</v>
      </c>
      <c r="U431" s="46">
        <f t="shared" si="246"/>
        <v>320</v>
      </c>
      <c r="V431" s="46">
        <f t="shared" si="246"/>
        <v>0</v>
      </c>
      <c r="W431" s="46">
        <f aca="true" t="shared" si="247" ref="W431">SUM(W432:W434)</f>
        <v>78262.79000000001</v>
      </c>
      <c r="X431" s="38"/>
    </row>
    <row r="432" spans="1:24" ht="15">
      <c r="A432" s="2">
        <v>302</v>
      </c>
      <c r="B432" s="4" t="s">
        <v>628</v>
      </c>
      <c r="C432" s="4">
        <v>41681020302</v>
      </c>
      <c r="D432" s="2">
        <v>302</v>
      </c>
      <c r="E432" s="3">
        <v>6</v>
      </c>
      <c r="F432" s="3">
        <v>3</v>
      </c>
      <c r="G432" s="3" t="s">
        <v>15</v>
      </c>
      <c r="H432" s="3">
        <f aca="true" t="shared" si="248" ref="H432:H434">+D432</f>
        <v>302</v>
      </c>
      <c r="I432" s="3" t="str">
        <f t="shared" si="238"/>
        <v>6-3-01-302</v>
      </c>
      <c r="J432" s="4" t="s">
        <v>629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f aca="true" t="shared" si="249" ref="W432:W434">SUM(K432:V432)</f>
        <v>0</v>
      </c>
      <c r="X432" s="38"/>
    </row>
    <row r="433" spans="1:24" ht="15">
      <c r="A433" s="2">
        <v>1592</v>
      </c>
      <c r="B433" s="4" t="s">
        <v>630</v>
      </c>
      <c r="C433" s="4">
        <v>41681021592</v>
      </c>
      <c r="D433" s="2">
        <v>1592</v>
      </c>
      <c r="E433" s="3">
        <v>6</v>
      </c>
      <c r="F433" s="3">
        <v>3</v>
      </c>
      <c r="G433" s="3" t="s">
        <v>15</v>
      </c>
      <c r="H433" s="3">
        <f t="shared" si="248"/>
        <v>1592</v>
      </c>
      <c r="I433" s="3" t="str">
        <f t="shared" si="238"/>
        <v>6-3-01-1592</v>
      </c>
      <c r="J433" s="4" t="s">
        <v>631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f t="shared" si="249"/>
        <v>0</v>
      </c>
      <c r="X433" s="38"/>
    </row>
    <row r="434" spans="1:24" ht="15">
      <c r="A434" s="2">
        <v>2052</v>
      </c>
      <c r="B434" s="4" t="s">
        <v>632</v>
      </c>
      <c r="C434" s="4">
        <v>41681022052</v>
      </c>
      <c r="D434" s="2">
        <v>2052</v>
      </c>
      <c r="E434" s="3">
        <v>6</v>
      </c>
      <c r="F434" s="3">
        <v>3</v>
      </c>
      <c r="G434" s="3" t="s">
        <v>15</v>
      </c>
      <c r="H434" s="3">
        <f t="shared" si="248"/>
        <v>2052</v>
      </c>
      <c r="I434" s="3" t="str">
        <f t="shared" si="238"/>
        <v>6-3-01-2052</v>
      </c>
      <c r="J434" s="4" t="s">
        <v>633</v>
      </c>
      <c r="K434" s="5">
        <v>0</v>
      </c>
      <c r="L434" s="5">
        <v>66116.93</v>
      </c>
      <c r="M434" s="5">
        <v>2263.88</v>
      </c>
      <c r="N434" s="5">
        <v>1085.08</v>
      </c>
      <c r="O434" s="5">
        <v>3025.99</v>
      </c>
      <c r="P434" s="5">
        <v>850.25</v>
      </c>
      <c r="Q434" s="5">
        <v>868</v>
      </c>
      <c r="R434" s="5">
        <v>989.86</v>
      </c>
      <c r="S434" s="5">
        <v>2392.8</v>
      </c>
      <c r="T434" s="5">
        <v>350</v>
      </c>
      <c r="U434" s="5">
        <v>320</v>
      </c>
      <c r="V434" s="5">
        <v>0</v>
      </c>
      <c r="W434" s="5">
        <f t="shared" si="249"/>
        <v>78262.79000000001</v>
      </c>
      <c r="X434" s="38"/>
    </row>
    <row r="435" spans="1:24" ht="15">
      <c r="A435" s="6"/>
      <c r="B435" s="44"/>
      <c r="C435" s="44"/>
      <c r="D435" s="6"/>
      <c r="E435" s="45">
        <v>6</v>
      </c>
      <c r="F435" s="45">
        <v>3</v>
      </c>
      <c r="G435" s="45" t="s">
        <v>19</v>
      </c>
      <c r="H435" s="45">
        <v>0</v>
      </c>
      <c r="I435" s="45" t="str">
        <f t="shared" si="238"/>
        <v>6-3-02-0</v>
      </c>
      <c r="J435" s="44" t="s">
        <v>74</v>
      </c>
      <c r="K435" s="46">
        <f aca="true" t="shared" si="250" ref="K435:V435">SUM(K436:K443)</f>
        <v>377566.72</v>
      </c>
      <c r="L435" s="46">
        <f t="shared" si="250"/>
        <v>297213.64</v>
      </c>
      <c r="M435" s="46">
        <f t="shared" si="250"/>
        <v>273482.57999999996</v>
      </c>
      <c r="N435" s="46">
        <f t="shared" si="250"/>
        <v>193820.27</v>
      </c>
      <c r="O435" s="46">
        <f t="shared" si="250"/>
        <v>200786.03</v>
      </c>
      <c r="P435" s="46">
        <f t="shared" si="250"/>
        <v>265274.84</v>
      </c>
      <c r="Q435" s="46">
        <f t="shared" si="250"/>
        <v>354066.11</v>
      </c>
      <c r="R435" s="46">
        <f t="shared" si="250"/>
        <v>360266.02</v>
      </c>
      <c r="S435" s="46">
        <f t="shared" si="250"/>
        <v>373694.79000000004</v>
      </c>
      <c r="T435" s="46">
        <f t="shared" si="250"/>
        <v>457544.38999999996</v>
      </c>
      <c r="U435" s="46">
        <f t="shared" si="250"/>
        <v>497979</v>
      </c>
      <c r="V435" s="46">
        <f t="shared" si="250"/>
        <v>755793.7699999999</v>
      </c>
      <c r="W435" s="46">
        <f aca="true" t="shared" si="251" ref="W435">SUM(W436:W443)</f>
        <v>4407488.16</v>
      </c>
      <c r="X435" s="38"/>
    </row>
    <row r="436" spans="1:24" ht="15">
      <c r="A436" s="2">
        <v>1585</v>
      </c>
      <c r="B436" s="4" t="s">
        <v>634</v>
      </c>
      <c r="C436" s="4">
        <v>41681031585</v>
      </c>
      <c r="D436" s="2">
        <v>1585</v>
      </c>
      <c r="E436" s="3">
        <v>6</v>
      </c>
      <c r="F436" s="3">
        <v>3</v>
      </c>
      <c r="G436" s="3" t="s">
        <v>19</v>
      </c>
      <c r="H436" s="3">
        <f aca="true" t="shared" si="252" ref="H436:H443">+D436</f>
        <v>1585</v>
      </c>
      <c r="I436" s="3" t="str">
        <f t="shared" si="238"/>
        <v>6-3-02-1585</v>
      </c>
      <c r="J436" s="4" t="s">
        <v>635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f aca="true" t="shared" si="253" ref="W436:W443">SUM(K436:V436)</f>
        <v>0</v>
      </c>
      <c r="X436" s="38"/>
    </row>
    <row r="437" spans="1:24" ht="15">
      <c r="A437" s="21">
        <v>1586</v>
      </c>
      <c r="B437" s="4" t="s">
        <v>636</v>
      </c>
      <c r="C437" s="4">
        <v>41681031586</v>
      </c>
      <c r="D437" s="21">
        <v>1586</v>
      </c>
      <c r="E437" s="3">
        <v>6</v>
      </c>
      <c r="F437" s="3">
        <v>3</v>
      </c>
      <c r="G437" s="3" t="s">
        <v>19</v>
      </c>
      <c r="H437" s="3">
        <f t="shared" si="252"/>
        <v>1586</v>
      </c>
      <c r="I437" s="3" t="str">
        <f t="shared" si="238"/>
        <v>6-3-02-1586</v>
      </c>
      <c r="J437" s="4" t="s">
        <v>637</v>
      </c>
      <c r="K437" s="5">
        <v>367669.67</v>
      </c>
      <c r="L437" s="5">
        <v>289459.83</v>
      </c>
      <c r="M437" s="5">
        <v>265380.61</v>
      </c>
      <c r="N437" s="5">
        <v>187843.24</v>
      </c>
      <c r="O437" s="5">
        <v>193484.06</v>
      </c>
      <c r="P437" s="5">
        <v>259824.69</v>
      </c>
      <c r="Q437" s="5">
        <v>344016.79</v>
      </c>
      <c r="R437" s="5">
        <v>350606.43</v>
      </c>
      <c r="S437" s="5">
        <v>364797.51</v>
      </c>
      <c r="T437" s="5">
        <v>444911.73</v>
      </c>
      <c r="U437" s="5">
        <v>483231.5</v>
      </c>
      <c r="V437" s="5">
        <v>735948.95</v>
      </c>
      <c r="W437" s="5">
        <f t="shared" si="253"/>
        <v>4287175.01</v>
      </c>
      <c r="X437" s="38"/>
    </row>
    <row r="438" spans="1:24" ht="15">
      <c r="A438" s="2">
        <v>1587</v>
      </c>
      <c r="B438" s="4" t="s">
        <v>638</v>
      </c>
      <c r="C438" s="4">
        <v>41681031587</v>
      </c>
      <c r="D438" s="2">
        <v>1587</v>
      </c>
      <c r="E438" s="3">
        <v>6</v>
      </c>
      <c r="F438" s="3">
        <v>3</v>
      </c>
      <c r="G438" s="3" t="s">
        <v>19</v>
      </c>
      <c r="H438" s="3">
        <f t="shared" si="252"/>
        <v>1587</v>
      </c>
      <c r="I438" s="3" t="str">
        <f t="shared" si="238"/>
        <v>6-3-02-1587</v>
      </c>
      <c r="J438" s="4" t="s">
        <v>639</v>
      </c>
      <c r="K438" s="5">
        <v>9897.05</v>
      </c>
      <c r="L438" s="5">
        <v>7753.81</v>
      </c>
      <c r="M438" s="5">
        <v>8101.97</v>
      </c>
      <c r="N438" s="5">
        <v>5977.03</v>
      </c>
      <c r="O438" s="5">
        <v>7301.97</v>
      </c>
      <c r="P438" s="5">
        <v>5450.15</v>
      </c>
      <c r="Q438" s="5">
        <v>10049.32</v>
      </c>
      <c r="R438" s="5">
        <v>9659.59</v>
      </c>
      <c r="S438" s="5">
        <v>8897.28</v>
      </c>
      <c r="T438" s="5">
        <v>12632.66</v>
      </c>
      <c r="U438" s="5">
        <v>14747.5</v>
      </c>
      <c r="V438" s="5">
        <v>19844.82</v>
      </c>
      <c r="W438" s="5">
        <f t="shared" si="253"/>
        <v>120313.15</v>
      </c>
      <c r="X438" s="38"/>
    </row>
    <row r="439" spans="1:24" ht="15">
      <c r="A439" s="2">
        <v>1588</v>
      </c>
      <c r="B439" s="4" t="s">
        <v>640</v>
      </c>
      <c r="C439" s="4">
        <v>41681031588</v>
      </c>
      <c r="D439" s="2">
        <v>1588</v>
      </c>
      <c r="E439" s="3">
        <v>6</v>
      </c>
      <c r="F439" s="3">
        <v>3</v>
      </c>
      <c r="G439" s="3" t="s">
        <v>19</v>
      </c>
      <c r="H439" s="3">
        <f t="shared" si="252"/>
        <v>1588</v>
      </c>
      <c r="I439" s="3" t="str">
        <f t="shared" si="238"/>
        <v>6-3-02-1588</v>
      </c>
      <c r="J439" s="4" t="s">
        <v>641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f t="shared" si="253"/>
        <v>0</v>
      </c>
      <c r="X439" s="38"/>
    </row>
    <row r="440" spans="1:24" ht="15">
      <c r="A440" s="2">
        <v>1590</v>
      </c>
      <c r="B440" s="4"/>
      <c r="C440" s="4"/>
      <c r="D440" s="2">
        <v>1590</v>
      </c>
      <c r="E440" s="3">
        <v>6</v>
      </c>
      <c r="F440" s="3">
        <v>3</v>
      </c>
      <c r="G440" s="3" t="s">
        <v>19</v>
      </c>
      <c r="H440" s="3">
        <f t="shared" si="252"/>
        <v>1590</v>
      </c>
      <c r="I440" s="3" t="str">
        <f t="shared" si="238"/>
        <v>6-3-02-1590</v>
      </c>
      <c r="J440" s="4" t="s">
        <v>642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f t="shared" si="253"/>
        <v>0</v>
      </c>
      <c r="X440" s="38"/>
    </row>
    <row r="441" spans="1:24" ht="15">
      <c r="A441" s="2">
        <v>1591</v>
      </c>
      <c r="B441" s="4" t="s">
        <v>643</v>
      </c>
      <c r="C441" s="4">
        <v>41681031591</v>
      </c>
      <c r="D441" s="2">
        <v>1591</v>
      </c>
      <c r="E441" s="3">
        <v>6</v>
      </c>
      <c r="F441" s="3">
        <v>3</v>
      </c>
      <c r="G441" s="3" t="s">
        <v>19</v>
      </c>
      <c r="H441" s="3">
        <f t="shared" si="252"/>
        <v>1591</v>
      </c>
      <c r="I441" s="3" t="str">
        <f t="shared" si="238"/>
        <v>6-3-02-1591</v>
      </c>
      <c r="J441" s="4" t="s">
        <v>644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f t="shared" si="253"/>
        <v>0</v>
      </c>
      <c r="X441" s="38"/>
    </row>
    <row r="442" spans="1:24" ht="15">
      <c r="A442" s="2">
        <v>1612</v>
      </c>
      <c r="B442" s="4" t="s">
        <v>645</v>
      </c>
      <c r="C442" s="4">
        <v>41681031612</v>
      </c>
      <c r="D442" s="2">
        <v>1612</v>
      </c>
      <c r="E442" s="3">
        <v>6</v>
      </c>
      <c r="F442" s="3">
        <v>3</v>
      </c>
      <c r="G442" s="3" t="s">
        <v>19</v>
      </c>
      <c r="H442" s="3">
        <f t="shared" si="252"/>
        <v>1612</v>
      </c>
      <c r="I442" s="3" t="str">
        <f t="shared" si="238"/>
        <v>6-3-02-1612</v>
      </c>
      <c r="J442" s="4" t="s">
        <v>646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f t="shared" si="253"/>
        <v>0</v>
      </c>
      <c r="X442" s="38"/>
    </row>
    <row r="443" spans="1:24" ht="15">
      <c r="A443" s="2">
        <v>1624</v>
      </c>
      <c r="B443" s="4" t="s">
        <v>647</v>
      </c>
      <c r="C443" s="4">
        <v>41681031624</v>
      </c>
      <c r="D443" s="2">
        <v>1624</v>
      </c>
      <c r="E443" s="3">
        <v>6</v>
      </c>
      <c r="F443" s="3">
        <v>3</v>
      </c>
      <c r="G443" s="3" t="s">
        <v>19</v>
      </c>
      <c r="H443" s="3">
        <f t="shared" si="252"/>
        <v>1624</v>
      </c>
      <c r="I443" s="3" t="str">
        <f t="shared" si="238"/>
        <v>6-3-02-1624</v>
      </c>
      <c r="J443" s="4" t="s">
        <v>648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f t="shared" si="253"/>
        <v>0</v>
      </c>
      <c r="X443" s="38"/>
    </row>
    <row r="444" spans="1:24" ht="15">
      <c r="A444" s="22"/>
      <c r="B444" s="66"/>
      <c r="C444" s="66"/>
      <c r="D444" s="22"/>
      <c r="E444" s="3">
        <v>6</v>
      </c>
      <c r="F444" s="3">
        <v>3</v>
      </c>
      <c r="G444" s="3" t="s">
        <v>23</v>
      </c>
      <c r="H444" s="3">
        <v>0</v>
      </c>
      <c r="I444" s="3" t="str">
        <f t="shared" si="238"/>
        <v>6-3-03-0</v>
      </c>
      <c r="J444" s="66" t="s">
        <v>353</v>
      </c>
      <c r="K444" s="67">
        <f aca="true" t="shared" si="254" ref="K444:V444">SUM(K445:K445)</f>
        <v>0</v>
      </c>
      <c r="L444" s="67">
        <f t="shared" si="254"/>
        <v>0</v>
      </c>
      <c r="M444" s="67">
        <f t="shared" si="254"/>
        <v>0</v>
      </c>
      <c r="N444" s="67">
        <f t="shared" si="254"/>
        <v>0</v>
      </c>
      <c r="O444" s="67">
        <f t="shared" si="254"/>
        <v>0</v>
      </c>
      <c r="P444" s="67">
        <f t="shared" si="254"/>
        <v>0</v>
      </c>
      <c r="Q444" s="67">
        <f t="shared" si="254"/>
        <v>0</v>
      </c>
      <c r="R444" s="67">
        <f t="shared" si="254"/>
        <v>0</v>
      </c>
      <c r="S444" s="67">
        <f t="shared" si="254"/>
        <v>0</v>
      </c>
      <c r="T444" s="67">
        <f t="shared" si="254"/>
        <v>0</v>
      </c>
      <c r="U444" s="67">
        <f t="shared" si="254"/>
        <v>0</v>
      </c>
      <c r="V444" s="67">
        <f t="shared" si="254"/>
        <v>0</v>
      </c>
      <c r="W444" s="67">
        <f aca="true" t="shared" si="255" ref="W444">SUM(W445:W445)</f>
        <v>0</v>
      </c>
      <c r="X444" s="38"/>
    </row>
    <row r="445" spans="1:24" ht="15">
      <c r="A445" s="22">
        <v>2054</v>
      </c>
      <c r="B445" s="23" t="s">
        <v>649</v>
      </c>
      <c r="C445" s="23"/>
      <c r="D445" s="22">
        <v>2054</v>
      </c>
      <c r="E445" s="3">
        <v>6</v>
      </c>
      <c r="F445" s="3">
        <v>3</v>
      </c>
      <c r="G445" s="3" t="s">
        <v>23</v>
      </c>
      <c r="H445" s="3">
        <f>+D445</f>
        <v>2054</v>
      </c>
      <c r="I445" s="3" t="str">
        <f t="shared" si="238"/>
        <v>6-3-03-2054</v>
      </c>
      <c r="J445" s="23" t="s">
        <v>650</v>
      </c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38"/>
    </row>
    <row r="446" spans="1:24" ht="15">
      <c r="A446" s="6"/>
      <c r="B446" s="41"/>
      <c r="C446" s="41"/>
      <c r="D446" s="6"/>
      <c r="E446" s="42">
        <v>6</v>
      </c>
      <c r="F446" s="42">
        <v>9</v>
      </c>
      <c r="G446" s="42" t="s">
        <v>12</v>
      </c>
      <c r="H446" s="42">
        <v>0</v>
      </c>
      <c r="I446" s="42" t="str">
        <f t="shared" si="238"/>
        <v>6-9-00-0</v>
      </c>
      <c r="J446" s="41" t="s">
        <v>651</v>
      </c>
      <c r="K446" s="43">
        <f aca="true" t="shared" si="256" ref="K446:V446">+K447</f>
        <v>0</v>
      </c>
      <c r="L446" s="43">
        <f t="shared" si="256"/>
        <v>0</v>
      </c>
      <c r="M446" s="43">
        <f t="shared" si="256"/>
        <v>0</v>
      </c>
      <c r="N446" s="43">
        <f t="shared" si="256"/>
        <v>0</v>
      </c>
      <c r="O446" s="43">
        <f t="shared" si="256"/>
        <v>0</v>
      </c>
      <c r="P446" s="43">
        <f t="shared" si="256"/>
        <v>0</v>
      </c>
      <c r="Q446" s="43">
        <f t="shared" si="256"/>
        <v>0</v>
      </c>
      <c r="R446" s="43">
        <f t="shared" si="256"/>
        <v>0</v>
      </c>
      <c r="S446" s="43">
        <f t="shared" si="256"/>
        <v>0</v>
      </c>
      <c r="T446" s="43">
        <f t="shared" si="256"/>
        <v>0</v>
      </c>
      <c r="U446" s="43">
        <f t="shared" si="256"/>
        <v>0</v>
      </c>
      <c r="V446" s="43">
        <f t="shared" si="256"/>
        <v>0</v>
      </c>
      <c r="W446" s="43">
        <f>+W447</f>
        <v>0</v>
      </c>
      <c r="X446" s="38"/>
    </row>
    <row r="447" spans="1:24" ht="15">
      <c r="A447" s="6"/>
      <c r="B447" s="44"/>
      <c r="C447" s="44"/>
      <c r="D447" s="6"/>
      <c r="E447" s="45">
        <v>6</v>
      </c>
      <c r="F447" s="45">
        <v>9</v>
      </c>
      <c r="G447" s="45" t="s">
        <v>15</v>
      </c>
      <c r="H447" s="45">
        <v>0</v>
      </c>
      <c r="I447" s="45" t="str">
        <f t="shared" si="238"/>
        <v>6-9-01-0</v>
      </c>
      <c r="J447" s="44" t="s">
        <v>651</v>
      </c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38"/>
    </row>
    <row r="448" spans="1:24" ht="15">
      <c r="A448" s="7"/>
      <c r="B448" s="32"/>
      <c r="C448" s="32"/>
      <c r="D448" s="7"/>
      <c r="E448" s="39">
        <v>7</v>
      </c>
      <c r="F448" s="39">
        <v>0</v>
      </c>
      <c r="G448" s="39" t="s">
        <v>12</v>
      </c>
      <c r="H448" s="39">
        <v>0</v>
      </c>
      <c r="I448" s="39" t="str">
        <f t="shared" si="238"/>
        <v>7-0-00-0</v>
      </c>
      <c r="J448" s="32" t="s">
        <v>652</v>
      </c>
      <c r="K448" s="40">
        <f aca="true" t="shared" si="257" ref="K448:V448">+K449+K526</f>
        <v>0</v>
      </c>
      <c r="L448" s="40">
        <f t="shared" si="257"/>
        <v>0</v>
      </c>
      <c r="M448" s="40">
        <f t="shared" si="257"/>
        <v>0</v>
      </c>
      <c r="N448" s="40">
        <f t="shared" si="257"/>
        <v>0</v>
      </c>
      <c r="O448" s="40">
        <f t="shared" si="257"/>
        <v>0</v>
      </c>
      <c r="P448" s="40">
        <f t="shared" si="257"/>
        <v>0</v>
      </c>
      <c r="Q448" s="40">
        <f t="shared" si="257"/>
        <v>0</v>
      </c>
      <c r="R448" s="40">
        <f t="shared" si="257"/>
        <v>0</v>
      </c>
      <c r="S448" s="40">
        <f t="shared" si="257"/>
        <v>0</v>
      </c>
      <c r="T448" s="40">
        <f t="shared" si="257"/>
        <v>0</v>
      </c>
      <c r="U448" s="40">
        <f t="shared" si="257"/>
        <v>0</v>
      </c>
      <c r="V448" s="40">
        <f t="shared" si="257"/>
        <v>0</v>
      </c>
      <c r="W448" s="40">
        <f>+W449+W526</f>
        <v>0</v>
      </c>
      <c r="X448" s="38"/>
    </row>
    <row r="449" spans="1:24" ht="15">
      <c r="A449" s="2"/>
      <c r="B449" s="41"/>
      <c r="C449" s="41"/>
      <c r="D449" s="2"/>
      <c r="E449" s="42">
        <v>7</v>
      </c>
      <c r="F449" s="42">
        <v>3</v>
      </c>
      <c r="G449" s="42" t="s">
        <v>12</v>
      </c>
      <c r="H449" s="42">
        <v>0</v>
      </c>
      <c r="I449" s="42" t="str">
        <f t="shared" si="238"/>
        <v>7-3-00-0</v>
      </c>
      <c r="J449" s="41" t="s">
        <v>653</v>
      </c>
      <c r="K449" s="43">
        <f aca="true" t="shared" si="258" ref="K449:V449">+K450+K459+K469+K480+K490+K498+K505+K516</f>
        <v>0</v>
      </c>
      <c r="L449" s="43">
        <f t="shared" si="258"/>
        <v>0</v>
      </c>
      <c r="M449" s="43">
        <f t="shared" si="258"/>
        <v>0</v>
      </c>
      <c r="N449" s="43">
        <f t="shared" si="258"/>
        <v>0</v>
      </c>
      <c r="O449" s="43">
        <f t="shared" si="258"/>
        <v>0</v>
      </c>
      <c r="P449" s="43">
        <f t="shared" si="258"/>
        <v>0</v>
      </c>
      <c r="Q449" s="43">
        <f t="shared" si="258"/>
        <v>0</v>
      </c>
      <c r="R449" s="43">
        <f t="shared" si="258"/>
        <v>0</v>
      </c>
      <c r="S449" s="43">
        <f t="shared" si="258"/>
        <v>0</v>
      </c>
      <c r="T449" s="43">
        <f t="shared" si="258"/>
        <v>0</v>
      </c>
      <c r="U449" s="43">
        <f t="shared" si="258"/>
        <v>0</v>
      </c>
      <c r="V449" s="43">
        <f t="shared" si="258"/>
        <v>0</v>
      </c>
      <c r="W449" s="43">
        <f aca="true" t="shared" si="259" ref="W449">+W450+W459+W469+W480+W490+W498+W505+W516</f>
        <v>0</v>
      </c>
      <c r="X449" s="38"/>
    </row>
    <row r="450" spans="1:24" ht="15">
      <c r="A450" s="2"/>
      <c r="B450" s="41"/>
      <c r="C450" s="41"/>
      <c r="D450" s="2"/>
      <c r="E450" s="45">
        <v>7</v>
      </c>
      <c r="F450" s="45">
        <v>3</v>
      </c>
      <c r="G450" s="45" t="s">
        <v>15</v>
      </c>
      <c r="H450" s="45">
        <v>0</v>
      </c>
      <c r="I450" s="45" t="str">
        <f t="shared" si="238"/>
        <v>7-3-01-0</v>
      </c>
      <c r="J450" s="44" t="s">
        <v>654</v>
      </c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38"/>
    </row>
    <row r="451" spans="1:24" ht="15">
      <c r="A451" s="2"/>
      <c r="B451" s="41"/>
      <c r="C451" s="41"/>
      <c r="D451" s="2"/>
      <c r="E451" s="3">
        <v>7</v>
      </c>
      <c r="F451" s="3">
        <v>3</v>
      </c>
      <c r="G451" s="3" t="s">
        <v>15</v>
      </c>
      <c r="H451" s="3">
        <v>1</v>
      </c>
      <c r="I451" s="3" t="str">
        <f t="shared" si="238"/>
        <v>7-3-01-1</v>
      </c>
      <c r="J451" s="4" t="s">
        <v>655</v>
      </c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38"/>
    </row>
    <row r="452" spans="1:24" ht="15">
      <c r="A452" s="2"/>
      <c r="B452" s="41"/>
      <c r="C452" s="41"/>
      <c r="D452" s="2"/>
      <c r="E452" s="3">
        <v>7</v>
      </c>
      <c r="F452" s="3">
        <v>3</v>
      </c>
      <c r="G452" s="3" t="s">
        <v>15</v>
      </c>
      <c r="H452" s="3">
        <v>2</v>
      </c>
      <c r="I452" s="3" t="str">
        <f t="shared" si="238"/>
        <v>7-3-01-2</v>
      </c>
      <c r="J452" s="4" t="s">
        <v>656</v>
      </c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38"/>
    </row>
    <row r="453" spans="1:24" ht="15">
      <c r="A453" s="2"/>
      <c r="B453" s="41"/>
      <c r="C453" s="41"/>
      <c r="D453" s="2"/>
      <c r="E453" s="3">
        <v>7</v>
      </c>
      <c r="F453" s="3">
        <v>3</v>
      </c>
      <c r="G453" s="3" t="s">
        <v>15</v>
      </c>
      <c r="H453" s="3">
        <v>3</v>
      </c>
      <c r="I453" s="3" t="str">
        <f t="shared" si="238"/>
        <v>7-3-01-3</v>
      </c>
      <c r="J453" s="4" t="s">
        <v>657</v>
      </c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38"/>
    </row>
    <row r="454" spans="1:24" ht="15">
      <c r="A454" s="2"/>
      <c r="B454" s="41"/>
      <c r="C454" s="41"/>
      <c r="D454" s="2"/>
      <c r="E454" s="3">
        <v>7</v>
      </c>
      <c r="F454" s="3">
        <v>3</v>
      </c>
      <c r="G454" s="3" t="s">
        <v>15</v>
      </c>
      <c r="H454" s="3">
        <v>4</v>
      </c>
      <c r="I454" s="3" t="str">
        <f aca="true" t="shared" si="260" ref="I454:I517">CONCATENATE(E454,"-",F454,"-",G454,"-",H454)</f>
        <v>7-3-01-4</v>
      </c>
      <c r="J454" s="4" t="s">
        <v>658</v>
      </c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38"/>
    </row>
    <row r="455" spans="1:24" ht="15">
      <c r="A455" s="2"/>
      <c r="B455" s="41"/>
      <c r="C455" s="41"/>
      <c r="D455" s="2"/>
      <c r="E455" s="3">
        <v>7</v>
      </c>
      <c r="F455" s="3">
        <v>3</v>
      </c>
      <c r="G455" s="3" t="s">
        <v>15</v>
      </c>
      <c r="H455" s="3">
        <v>5</v>
      </c>
      <c r="I455" s="3" t="str">
        <f t="shared" si="260"/>
        <v>7-3-01-5</v>
      </c>
      <c r="J455" s="4" t="s">
        <v>659</v>
      </c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38"/>
    </row>
    <row r="456" spans="1:24" ht="15">
      <c r="A456" s="2"/>
      <c r="B456" s="41"/>
      <c r="C456" s="41"/>
      <c r="D456" s="2"/>
      <c r="E456" s="3">
        <v>7</v>
      </c>
      <c r="F456" s="3">
        <v>3</v>
      </c>
      <c r="G456" s="3" t="s">
        <v>15</v>
      </c>
      <c r="H456" s="3">
        <v>6</v>
      </c>
      <c r="I456" s="3" t="str">
        <f t="shared" si="260"/>
        <v>7-3-01-6</v>
      </c>
      <c r="J456" s="4" t="s">
        <v>660</v>
      </c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38"/>
    </row>
    <row r="457" spans="1:24" ht="15">
      <c r="A457" s="2"/>
      <c r="B457" s="41"/>
      <c r="C457" s="41"/>
      <c r="D457" s="2"/>
      <c r="E457" s="3">
        <v>7</v>
      </c>
      <c r="F457" s="3">
        <v>3</v>
      </c>
      <c r="G457" s="3" t="s">
        <v>15</v>
      </c>
      <c r="H457" s="3">
        <v>7</v>
      </c>
      <c r="I457" s="3" t="str">
        <f t="shared" si="260"/>
        <v>7-3-01-7</v>
      </c>
      <c r="J457" s="4" t="s">
        <v>74</v>
      </c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38"/>
    </row>
    <row r="458" spans="1:24" ht="15">
      <c r="A458" s="2"/>
      <c r="B458" s="41"/>
      <c r="C458" s="41"/>
      <c r="D458" s="2"/>
      <c r="E458" s="3">
        <v>7</v>
      </c>
      <c r="F458" s="3">
        <v>3</v>
      </c>
      <c r="G458" s="3" t="s">
        <v>15</v>
      </c>
      <c r="H458" s="3">
        <v>8</v>
      </c>
      <c r="I458" s="3" t="str">
        <f t="shared" si="260"/>
        <v>7-3-01-8</v>
      </c>
      <c r="J458" s="4" t="s">
        <v>661</v>
      </c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38"/>
    </row>
    <row r="459" spans="1:24" ht="15">
      <c r="A459" s="2"/>
      <c r="B459" s="41"/>
      <c r="C459" s="41"/>
      <c r="D459" s="2"/>
      <c r="E459" s="45">
        <v>7</v>
      </c>
      <c r="F459" s="45">
        <v>3</v>
      </c>
      <c r="G459" s="45" t="s">
        <v>19</v>
      </c>
      <c r="H459" s="45">
        <v>0</v>
      </c>
      <c r="I459" s="45" t="str">
        <f t="shared" si="260"/>
        <v>7-3-02-0</v>
      </c>
      <c r="J459" s="44" t="s">
        <v>662</v>
      </c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38"/>
    </row>
    <row r="460" spans="1:24" ht="15">
      <c r="A460" s="2"/>
      <c r="B460" s="41"/>
      <c r="C460" s="41"/>
      <c r="D460" s="2"/>
      <c r="E460" s="3">
        <v>7</v>
      </c>
      <c r="F460" s="3">
        <v>3</v>
      </c>
      <c r="G460" s="3" t="s">
        <v>19</v>
      </c>
      <c r="H460" s="3">
        <v>1</v>
      </c>
      <c r="I460" s="3" t="str">
        <f t="shared" si="260"/>
        <v>7-3-02-1</v>
      </c>
      <c r="J460" s="4" t="s">
        <v>663</v>
      </c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38"/>
    </row>
    <row r="461" spans="1:24" ht="15">
      <c r="A461" s="2"/>
      <c r="B461" s="41"/>
      <c r="C461" s="41"/>
      <c r="D461" s="2"/>
      <c r="E461" s="3">
        <v>7</v>
      </c>
      <c r="F461" s="3">
        <v>3</v>
      </c>
      <c r="G461" s="3" t="s">
        <v>19</v>
      </c>
      <c r="H461" s="3">
        <v>2</v>
      </c>
      <c r="I461" s="3" t="str">
        <f t="shared" si="260"/>
        <v>7-3-02-2</v>
      </c>
      <c r="J461" s="4" t="s">
        <v>664</v>
      </c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38"/>
    </row>
    <row r="462" spans="1:24" ht="15">
      <c r="A462" s="2"/>
      <c r="B462" s="41"/>
      <c r="C462" s="41"/>
      <c r="D462" s="2"/>
      <c r="E462" s="3">
        <v>7</v>
      </c>
      <c r="F462" s="3">
        <v>3</v>
      </c>
      <c r="G462" s="3" t="s">
        <v>19</v>
      </c>
      <c r="H462" s="3">
        <v>3</v>
      </c>
      <c r="I462" s="3" t="str">
        <f t="shared" si="260"/>
        <v>7-3-02-3</v>
      </c>
      <c r="J462" s="4" t="s">
        <v>665</v>
      </c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38"/>
    </row>
    <row r="463" spans="1:24" ht="15">
      <c r="A463" s="2"/>
      <c r="B463" s="41"/>
      <c r="C463" s="41"/>
      <c r="D463" s="2"/>
      <c r="E463" s="3">
        <v>7</v>
      </c>
      <c r="F463" s="3">
        <v>3</v>
      </c>
      <c r="G463" s="3" t="s">
        <v>19</v>
      </c>
      <c r="H463" s="3">
        <v>4</v>
      </c>
      <c r="I463" s="3" t="str">
        <f t="shared" si="260"/>
        <v>7-3-02-4</v>
      </c>
      <c r="J463" s="4" t="s">
        <v>666</v>
      </c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38"/>
    </row>
    <row r="464" spans="1:24" ht="15">
      <c r="A464" s="2"/>
      <c r="B464" s="41"/>
      <c r="C464" s="41"/>
      <c r="D464" s="2"/>
      <c r="E464" s="3">
        <v>7</v>
      </c>
      <c r="F464" s="3">
        <v>3</v>
      </c>
      <c r="G464" s="3" t="s">
        <v>19</v>
      </c>
      <c r="H464" s="3">
        <v>5</v>
      </c>
      <c r="I464" s="3" t="str">
        <f t="shared" si="260"/>
        <v>7-3-02-5</v>
      </c>
      <c r="J464" s="4" t="s">
        <v>667</v>
      </c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38"/>
    </row>
    <row r="465" spans="1:24" ht="15">
      <c r="A465" s="2"/>
      <c r="B465" s="41"/>
      <c r="C465" s="41"/>
      <c r="D465" s="2"/>
      <c r="E465" s="3">
        <v>7</v>
      </c>
      <c r="F465" s="3">
        <v>3</v>
      </c>
      <c r="G465" s="3" t="s">
        <v>19</v>
      </c>
      <c r="H465" s="3">
        <v>6</v>
      </c>
      <c r="I465" s="3" t="str">
        <f t="shared" si="260"/>
        <v>7-3-02-6</v>
      </c>
      <c r="J465" s="4" t="s">
        <v>668</v>
      </c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38"/>
    </row>
    <row r="466" spans="1:24" ht="15">
      <c r="A466" s="2"/>
      <c r="B466" s="41"/>
      <c r="C466" s="41"/>
      <c r="D466" s="2"/>
      <c r="E466" s="3">
        <v>7</v>
      </c>
      <c r="F466" s="3">
        <v>3</v>
      </c>
      <c r="G466" s="3" t="s">
        <v>19</v>
      </c>
      <c r="H466" s="3">
        <v>7</v>
      </c>
      <c r="I466" s="3" t="str">
        <f t="shared" si="260"/>
        <v>7-3-02-7</v>
      </c>
      <c r="J466" s="4" t="s">
        <v>669</v>
      </c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38"/>
    </row>
    <row r="467" spans="1:24" ht="15">
      <c r="A467" s="2"/>
      <c r="B467" s="41"/>
      <c r="C467" s="41"/>
      <c r="D467" s="2"/>
      <c r="E467" s="3">
        <v>7</v>
      </c>
      <c r="F467" s="3">
        <v>3</v>
      </c>
      <c r="G467" s="3" t="s">
        <v>19</v>
      </c>
      <c r="H467" s="3">
        <v>8</v>
      </c>
      <c r="I467" s="3" t="str">
        <f t="shared" si="260"/>
        <v>7-3-02-8</v>
      </c>
      <c r="J467" s="4" t="s">
        <v>670</v>
      </c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38"/>
    </row>
    <row r="468" spans="1:24" ht="15">
      <c r="A468" s="2"/>
      <c r="B468" s="41"/>
      <c r="C468" s="41"/>
      <c r="D468" s="2"/>
      <c r="E468" s="3">
        <v>7</v>
      </c>
      <c r="F468" s="3">
        <v>3</v>
      </c>
      <c r="G468" s="3" t="s">
        <v>19</v>
      </c>
      <c r="H468" s="3">
        <v>9</v>
      </c>
      <c r="I468" s="3" t="str">
        <f t="shared" si="260"/>
        <v>7-3-02-9</v>
      </c>
      <c r="J468" s="4" t="s">
        <v>671</v>
      </c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38"/>
    </row>
    <row r="469" spans="1:24" ht="15">
      <c r="A469" s="2"/>
      <c r="B469" s="41"/>
      <c r="C469" s="41"/>
      <c r="D469" s="2"/>
      <c r="E469" s="45">
        <v>7</v>
      </c>
      <c r="F469" s="45">
        <v>3</v>
      </c>
      <c r="G469" s="45" t="s">
        <v>23</v>
      </c>
      <c r="H469" s="45">
        <v>0</v>
      </c>
      <c r="I469" s="45" t="str">
        <f t="shared" si="260"/>
        <v>7-3-03-0</v>
      </c>
      <c r="J469" s="44" t="s">
        <v>672</v>
      </c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38"/>
    </row>
    <row r="470" spans="1:24" ht="15">
      <c r="A470" s="2"/>
      <c r="B470" s="41"/>
      <c r="C470" s="41"/>
      <c r="D470" s="2"/>
      <c r="E470" s="3">
        <v>7</v>
      </c>
      <c r="F470" s="3">
        <v>3</v>
      </c>
      <c r="G470" s="3" t="s">
        <v>23</v>
      </c>
      <c r="H470" s="3">
        <v>1</v>
      </c>
      <c r="I470" s="3" t="str">
        <f t="shared" si="260"/>
        <v>7-3-03-1</v>
      </c>
      <c r="J470" s="4" t="s">
        <v>673</v>
      </c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38"/>
    </row>
    <row r="471" spans="1:24" ht="15">
      <c r="A471" s="2"/>
      <c r="B471" s="41"/>
      <c r="C471" s="41"/>
      <c r="D471" s="2"/>
      <c r="E471" s="3">
        <v>7</v>
      </c>
      <c r="F471" s="3">
        <v>3</v>
      </c>
      <c r="G471" s="3" t="s">
        <v>23</v>
      </c>
      <c r="H471" s="3">
        <v>2</v>
      </c>
      <c r="I471" s="3" t="str">
        <f t="shared" si="260"/>
        <v>7-3-03-2</v>
      </c>
      <c r="J471" s="4" t="s">
        <v>674</v>
      </c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38"/>
    </row>
    <row r="472" spans="1:24" ht="15">
      <c r="A472" s="2"/>
      <c r="B472" s="41"/>
      <c r="C472" s="41"/>
      <c r="D472" s="2"/>
      <c r="E472" s="3">
        <v>7</v>
      </c>
      <c r="F472" s="3">
        <v>3</v>
      </c>
      <c r="G472" s="3" t="s">
        <v>23</v>
      </c>
      <c r="H472" s="3">
        <v>3</v>
      </c>
      <c r="I472" s="3" t="str">
        <f t="shared" si="260"/>
        <v>7-3-03-3</v>
      </c>
      <c r="J472" s="4" t="s">
        <v>675</v>
      </c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38"/>
    </row>
    <row r="473" spans="1:24" ht="15">
      <c r="A473" s="2"/>
      <c r="B473" s="41"/>
      <c r="C473" s="41"/>
      <c r="D473" s="2"/>
      <c r="E473" s="3">
        <v>7</v>
      </c>
      <c r="F473" s="3">
        <v>3</v>
      </c>
      <c r="G473" s="3" t="s">
        <v>23</v>
      </c>
      <c r="H473" s="3">
        <v>4</v>
      </c>
      <c r="I473" s="3" t="str">
        <f t="shared" si="260"/>
        <v>7-3-03-4</v>
      </c>
      <c r="J473" s="4" t="s">
        <v>676</v>
      </c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38"/>
    </row>
    <row r="474" spans="1:24" ht="15">
      <c r="A474" s="2"/>
      <c r="B474" s="41"/>
      <c r="C474" s="41"/>
      <c r="D474" s="2"/>
      <c r="E474" s="3">
        <v>7</v>
      </c>
      <c r="F474" s="3">
        <v>3</v>
      </c>
      <c r="G474" s="3" t="s">
        <v>23</v>
      </c>
      <c r="H474" s="3">
        <v>5</v>
      </c>
      <c r="I474" s="3" t="str">
        <f t="shared" si="260"/>
        <v>7-3-03-5</v>
      </c>
      <c r="J474" s="4" t="s">
        <v>677</v>
      </c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38"/>
    </row>
    <row r="475" spans="1:24" ht="15">
      <c r="A475" s="2"/>
      <c r="B475" s="41"/>
      <c r="C475" s="41"/>
      <c r="D475" s="2"/>
      <c r="E475" s="3">
        <v>7</v>
      </c>
      <c r="F475" s="3">
        <v>3</v>
      </c>
      <c r="G475" s="3" t="s">
        <v>23</v>
      </c>
      <c r="H475" s="3">
        <v>6</v>
      </c>
      <c r="I475" s="3" t="str">
        <f t="shared" si="260"/>
        <v>7-3-03-6</v>
      </c>
      <c r="J475" s="4" t="s">
        <v>678</v>
      </c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38"/>
    </row>
    <row r="476" spans="1:24" ht="15">
      <c r="A476" s="2"/>
      <c r="B476" s="41"/>
      <c r="C476" s="41"/>
      <c r="D476" s="2"/>
      <c r="E476" s="3">
        <v>7</v>
      </c>
      <c r="F476" s="3">
        <v>3</v>
      </c>
      <c r="G476" s="3" t="s">
        <v>23</v>
      </c>
      <c r="H476" s="3">
        <v>7</v>
      </c>
      <c r="I476" s="3" t="str">
        <f t="shared" si="260"/>
        <v>7-3-03-7</v>
      </c>
      <c r="J476" s="4" t="s">
        <v>679</v>
      </c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38"/>
    </row>
    <row r="477" spans="1:24" ht="15">
      <c r="A477" s="2"/>
      <c r="B477" s="41"/>
      <c r="C477" s="41"/>
      <c r="D477" s="2"/>
      <c r="E477" s="3">
        <v>7</v>
      </c>
      <c r="F477" s="3">
        <v>3</v>
      </c>
      <c r="G477" s="3" t="s">
        <v>23</v>
      </c>
      <c r="H477" s="3">
        <v>8</v>
      </c>
      <c r="I477" s="3" t="str">
        <f t="shared" si="260"/>
        <v>7-3-03-8</v>
      </c>
      <c r="J477" s="4" t="s">
        <v>680</v>
      </c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38"/>
    </row>
    <row r="478" spans="1:24" ht="15">
      <c r="A478" s="2"/>
      <c r="B478" s="41"/>
      <c r="C478" s="41"/>
      <c r="D478" s="2"/>
      <c r="E478" s="3">
        <v>7</v>
      </c>
      <c r="F478" s="3">
        <v>3</v>
      </c>
      <c r="G478" s="3" t="s">
        <v>23</v>
      </c>
      <c r="H478" s="3">
        <v>9</v>
      </c>
      <c r="I478" s="3" t="str">
        <f t="shared" si="260"/>
        <v>7-3-03-9</v>
      </c>
      <c r="J478" s="4" t="s">
        <v>681</v>
      </c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38"/>
    </row>
    <row r="479" spans="1:24" ht="15">
      <c r="A479" s="2"/>
      <c r="B479" s="41"/>
      <c r="C479" s="41"/>
      <c r="D479" s="2"/>
      <c r="E479" s="3">
        <v>7</v>
      </c>
      <c r="F479" s="3">
        <v>3</v>
      </c>
      <c r="G479" s="3" t="s">
        <v>23</v>
      </c>
      <c r="H479" s="3">
        <v>10</v>
      </c>
      <c r="I479" s="3" t="str">
        <f t="shared" si="260"/>
        <v>7-3-03-10</v>
      </c>
      <c r="J479" s="4" t="s">
        <v>682</v>
      </c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38"/>
    </row>
    <row r="480" spans="1:24" ht="15">
      <c r="A480" s="2"/>
      <c r="B480" s="41"/>
      <c r="C480" s="41"/>
      <c r="D480" s="2"/>
      <c r="E480" s="45">
        <v>7</v>
      </c>
      <c r="F480" s="45">
        <v>3</v>
      </c>
      <c r="G480" s="45" t="s">
        <v>148</v>
      </c>
      <c r="H480" s="45">
        <v>0</v>
      </c>
      <c r="I480" s="45" t="str">
        <f t="shared" si="260"/>
        <v>7-3-04-0</v>
      </c>
      <c r="J480" s="44" t="s">
        <v>683</v>
      </c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38"/>
    </row>
    <row r="481" spans="1:24" ht="15">
      <c r="A481" s="2"/>
      <c r="B481" s="41"/>
      <c r="C481" s="41"/>
      <c r="D481" s="2"/>
      <c r="E481" s="3">
        <v>7</v>
      </c>
      <c r="F481" s="3">
        <v>3</v>
      </c>
      <c r="G481" s="3" t="s">
        <v>148</v>
      </c>
      <c r="H481" s="3">
        <v>1</v>
      </c>
      <c r="I481" s="3" t="str">
        <f t="shared" si="260"/>
        <v>7-3-04-1</v>
      </c>
      <c r="J481" s="4" t="s">
        <v>684</v>
      </c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38"/>
    </row>
    <row r="482" spans="1:24" ht="15">
      <c r="A482" s="2"/>
      <c r="B482" s="41"/>
      <c r="C482" s="41"/>
      <c r="D482" s="2"/>
      <c r="E482" s="3">
        <v>7</v>
      </c>
      <c r="F482" s="3">
        <v>3</v>
      </c>
      <c r="G482" s="3" t="s">
        <v>148</v>
      </c>
      <c r="H482" s="3">
        <v>2</v>
      </c>
      <c r="I482" s="3" t="str">
        <f t="shared" si="260"/>
        <v>7-3-04-2</v>
      </c>
      <c r="J482" s="4" t="s">
        <v>685</v>
      </c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38"/>
    </row>
    <row r="483" spans="1:24" ht="15">
      <c r="A483" s="2"/>
      <c r="B483" s="41"/>
      <c r="C483" s="41"/>
      <c r="D483" s="2"/>
      <c r="E483" s="3">
        <v>7</v>
      </c>
      <c r="F483" s="3">
        <v>3</v>
      </c>
      <c r="G483" s="3" t="s">
        <v>148</v>
      </c>
      <c r="H483" s="3">
        <v>3</v>
      </c>
      <c r="I483" s="3" t="str">
        <f t="shared" si="260"/>
        <v>7-3-04-3</v>
      </c>
      <c r="J483" s="4" t="s">
        <v>686</v>
      </c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38"/>
    </row>
    <row r="484" spans="1:24" ht="15">
      <c r="A484" s="2"/>
      <c r="B484" s="41"/>
      <c r="C484" s="41"/>
      <c r="D484" s="2"/>
      <c r="E484" s="3">
        <v>7</v>
      </c>
      <c r="F484" s="3">
        <v>3</v>
      </c>
      <c r="G484" s="3" t="s">
        <v>148</v>
      </c>
      <c r="H484" s="3">
        <v>4</v>
      </c>
      <c r="I484" s="3" t="str">
        <f t="shared" si="260"/>
        <v>7-3-04-4</v>
      </c>
      <c r="J484" s="4" t="s">
        <v>687</v>
      </c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38"/>
    </row>
    <row r="485" spans="1:24" ht="15">
      <c r="A485" s="2"/>
      <c r="B485" s="41"/>
      <c r="C485" s="41"/>
      <c r="D485" s="2"/>
      <c r="E485" s="3">
        <v>7</v>
      </c>
      <c r="F485" s="3">
        <v>3</v>
      </c>
      <c r="G485" s="3" t="s">
        <v>148</v>
      </c>
      <c r="H485" s="3">
        <v>5</v>
      </c>
      <c r="I485" s="3" t="str">
        <f t="shared" si="260"/>
        <v>7-3-04-5</v>
      </c>
      <c r="J485" s="4" t="s">
        <v>688</v>
      </c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38"/>
    </row>
    <row r="486" spans="1:24" ht="15">
      <c r="A486" s="2"/>
      <c r="B486" s="41"/>
      <c r="C486" s="41"/>
      <c r="D486" s="2"/>
      <c r="E486" s="3">
        <v>7</v>
      </c>
      <c r="F486" s="3">
        <v>3</v>
      </c>
      <c r="G486" s="3" t="s">
        <v>148</v>
      </c>
      <c r="H486" s="3">
        <v>6</v>
      </c>
      <c r="I486" s="3" t="str">
        <f t="shared" si="260"/>
        <v>7-3-04-6</v>
      </c>
      <c r="J486" s="4" t="s">
        <v>689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38"/>
    </row>
    <row r="487" spans="1:24" ht="15">
      <c r="A487" s="2"/>
      <c r="B487" s="41"/>
      <c r="C487" s="41"/>
      <c r="D487" s="2"/>
      <c r="E487" s="3">
        <v>7</v>
      </c>
      <c r="F487" s="3">
        <v>3</v>
      </c>
      <c r="G487" s="3" t="s">
        <v>148</v>
      </c>
      <c r="H487" s="3">
        <v>7</v>
      </c>
      <c r="I487" s="3" t="str">
        <f t="shared" si="260"/>
        <v>7-3-04-7</v>
      </c>
      <c r="J487" s="4" t="s">
        <v>690</v>
      </c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38"/>
    </row>
    <row r="488" spans="1:24" ht="15">
      <c r="A488" s="2"/>
      <c r="B488" s="41"/>
      <c r="C488" s="41"/>
      <c r="D488" s="2"/>
      <c r="E488" s="3">
        <v>7</v>
      </c>
      <c r="F488" s="3">
        <v>3</v>
      </c>
      <c r="G488" s="3" t="s">
        <v>148</v>
      </c>
      <c r="H488" s="3">
        <v>8</v>
      </c>
      <c r="I488" s="3" t="str">
        <f t="shared" si="260"/>
        <v>7-3-04-8</v>
      </c>
      <c r="J488" s="4" t="s">
        <v>691</v>
      </c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38"/>
    </row>
    <row r="489" spans="1:24" ht="15">
      <c r="A489" s="2"/>
      <c r="B489" s="41"/>
      <c r="C489" s="41"/>
      <c r="D489" s="2"/>
      <c r="E489" s="3">
        <v>7</v>
      </c>
      <c r="F489" s="3">
        <v>3</v>
      </c>
      <c r="G489" s="3" t="s">
        <v>148</v>
      </c>
      <c r="H489" s="3">
        <v>9</v>
      </c>
      <c r="I489" s="3" t="str">
        <f t="shared" si="260"/>
        <v>7-3-04-9</v>
      </c>
      <c r="J489" s="4" t="s">
        <v>692</v>
      </c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38"/>
    </row>
    <row r="490" spans="1:24" ht="15">
      <c r="A490" s="2"/>
      <c r="B490" s="41"/>
      <c r="C490" s="41"/>
      <c r="D490" s="2"/>
      <c r="E490" s="45">
        <v>7</v>
      </c>
      <c r="F490" s="45">
        <v>3</v>
      </c>
      <c r="G490" s="45" t="s">
        <v>159</v>
      </c>
      <c r="H490" s="45">
        <v>0</v>
      </c>
      <c r="I490" s="45" t="str">
        <f t="shared" si="260"/>
        <v>7-3-05-0</v>
      </c>
      <c r="J490" s="44" t="s">
        <v>693</v>
      </c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38"/>
    </row>
    <row r="491" spans="1:24" ht="15">
      <c r="A491" s="2"/>
      <c r="B491" s="41"/>
      <c r="C491" s="41"/>
      <c r="D491" s="2"/>
      <c r="E491" s="3">
        <v>7</v>
      </c>
      <c r="F491" s="3">
        <v>3</v>
      </c>
      <c r="G491" s="3" t="s">
        <v>159</v>
      </c>
      <c r="H491" s="3">
        <v>1</v>
      </c>
      <c r="I491" s="3" t="str">
        <f t="shared" si="260"/>
        <v>7-3-05-1</v>
      </c>
      <c r="J491" s="4" t="s">
        <v>694</v>
      </c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38"/>
    </row>
    <row r="492" spans="1:24" ht="15">
      <c r="A492" s="2"/>
      <c r="B492" s="41"/>
      <c r="C492" s="41"/>
      <c r="D492" s="2"/>
      <c r="E492" s="3">
        <v>7</v>
      </c>
      <c r="F492" s="3">
        <v>3</v>
      </c>
      <c r="G492" s="3" t="s">
        <v>159</v>
      </c>
      <c r="H492" s="3">
        <v>2</v>
      </c>
      <c r="I492" s="3" t="str">
        <f t="shared" si="260"/>
        <v>7-3-05-2</v>
      </c>
      <c r="J492" s="4" t="s">
        <v>695</v>
      </c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38"/>
    </row>
    <row r="493" spans="1:24" ht="15">
      <c r="A493" s="2"/>
      <c r="B493" s="41"/>
      <c r="C493" s="41"/>
      <c r="D493" s="2"/>
      <c r="E493" s="3">
        <v>7</v>
      </c>
      <c r="F493" s="3">
        <v>3</v>
      </c>
      <c r="G493" s="3" t="s">
        <v>159</v>
      </c>
      <c r="H493" s="3">
        <v>3</v>
      </c>
      <c r="I493" s="3" t="str">
        <f t="shared" si="260"/>
        <v>7-3-05-3</v>
      </c>
      <c r="J493" s="4" t="s">
        <v>696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38"/>
    </row>
    <row r="494" spans="1:24" ht="15">
      <c r="A494" s="2"/>
      <c r="B494" s="41"/>
      <c r="C494" s="41"/>
      <c r="D494" s="2"/>
      <c r="E494" s="3">
        <v>7</v>
      </c>
      <c r="F494" s="3">
        <v>3</v>
      </c>
      <c r="G494" s="3" t="s">
        <v>159</v>
      </c>
      <c r="H494" s="3">
        <v>4</v>
      </c>
      <c r="I494" s="3" t="str">
        <f t="shared" si="260"/>
        <v>7-3-05-4</v>
      </c>
      <c r="J494" s="4" t="s">
        <v>697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38"/>
    </row>
    <row r="495" spans="1:24" ht="15">
      <c r="A495" s="2"/>
      <c r="B495" s="41"/>
      <c r="C495" s="41"/>
      <c r="D495" s="2"/>
      <c r="E495" s="3">
        <v>7</v>
      </c>
      <c r="F495" s="3">
        <v>3</v>
      </c>
      <c r="G495" s="3" t="s">
        <v>159</v>
      </c>
      <c r="H495" s="3">
        <v>5</v>
      </c>
      <c r="I495" s="3" t="str">
        <f t="shared" si="260"/>
        <v>7-3-05-5</v>
      </c>
      <c r="J495" s="4" t="s">
        <v>698</v>
      </c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38"/>
    </row>
    <row r="496" spans="1:24" ht="15">
      <c r="A496" s="2"/>
      <c r="B496" s="41"/>
      <c r="C496" s="41"/>
      <c r="D496" s="2"/>
      <c r="E496" s="3">
        <v>7</v>
      </c>
      <c r="F496" s="3">
        <v>3</v>
      </c>
      <c r="G496" s="3" t="s">
        <v>159</v>
      </c>
      <c r="H496" s="3">
        <v>6</v>
      </c>
      <c r="I496" s="3" t="str">
        <f t="shared" si="260"/>
        <v>7-3-05-6</v>
      </c>
      <c r="J496" s="4" t="s">
        <v>699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38"/>
    </row>
    <row r="497" spans="1:24" ht="15">
      <c r="A497" s="2"/>
      <c r="B497" s="41"/>
      <c r="C497" s="41"/>
      <c r="D497" s="2"/>
      <c r="E497" s="3">
        <v>7</v>
      </c>
      <c r="F497" s="3">
        <v>3</v>
      </c>
      <c r="G497" s="3" t="s">
        <v>159</v>
      </c>
      <c r="H497" s="3">
        <v>7</v>
      </c>
      <c r="I497" s="3" t="str">
        <f t="shared" si="260"/>
        <v>7-3-05-7</v>
      </c>
      <c r="J497" s="4" t="s">
        <v>700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38"/>
    </row>
    <row r="498" spans="1:24" ht="15">
      <c r="A498" s="2"/>
      <c r="B498" s="41"/>
      <c r="C498" s="41"/>
      <c r="D498" s="2"/>
      <c r="E498" s="45">
        <v>7</v>
      </c>
      <c r="F498" s="45">
        <v>3</v>
      </c>
      <c r="G498" s="45" t="s">
        <v>169</v>
      </c>
      <c r="H498" s="45">
        <v>0</v>
      </c>
      <c r="I498" s="45" t="str">
        <f t="shared" si="260"/>
        <v>7-3-06-0</v>
      </c>
      <c r="J498" s="44" t="s">
        <v>701</v>
      </c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38"/>
    </row>
    <row r="499" spans="1:24" ht="15">
      <c r="A499" s="2"/>
      <c r="B499" s="41"/>
      <c r="C499" s="41"/>
      <c r="D499" s="2"/>
      <c r="E499" s="3">
        <v>7</v>
      </c>
      <c r="F499" s="3">
        <v>3</v>
      </c>
      <c r="G499" s="3" t="s">
        <v>169</v>
      </c>
      <c r="H499" s="3">
        <v>1</v>
      </c>
      <c r="I499" s="3" t="str">
        <f t="shared" si="260"/>
        <v>7-3-06-1</v>
      </c>
      <c r="J499" s="4" t="s">
        <v>702</v>
      </c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38"/>
    </row>
    <row r="500" spans="1:24" ht="15">
      <c r="A500" s="2"/>
      <c r="B500" s="41"/>
      <c r="C500" s="41"/>
      <c r="D500" s="2"/>
      <c r="E500" s="3">
        <v>7</v>
      </c>
      <c r="F500" s="3">
        <v>3</v>
      </c>
      <c r="G500" s="3" t="s">
        <v>169</v>
      </c>
      <c r="H500" s="3">
        <v>2</v>
      </c>
      <c r="I500" s="3" t="str">
        <f t="shared" si="260"/>
        <v>7-3-06-2</v>
      </c>
      <c r="J500" s="4" t="s">
        <v>703</v>
      </c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38"/>
    </row>
    <row r="501" spans="1:24" ht="15">
      <c r="A501" s="2"/>
      <c r="B501" s="41"/>
      <c r="C501" s="41"/>
      <c r="D501" s="2"/>
      <c r="E501" s="3">
        <v>7</v>
      </c>
      <c r="F501" s="3">
        <v>3</v>
      </c>
      <c r="G501" s="3" t="s">
        <v>169</v>
      </c>
      <c r="H501" s="3">
        <v>3</v>
      </c>
      <c r="I501" s="3" t="str">
        <f t="shared" si="260"/>
        <v>7-3-06-3</v>
      </c>
      <c r="J501" s="4" t="s">
        <v>704</v>
      </c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38"/>
    </row>
    <row r="502" spans="1:24" ht="15">
      <c r="A502" s="2"/>
      <c r="B502" s="41"/>
      <c r="C502" s="41"/>
      <c r="D502" s="2"/>
      <c r="E502" s="3">
        <v>7</v>
      </c>
      <c r="F502" s="3">
        <v>3</v>
      </c>
      <c r="G502" s="3" t="s">
        <v>169</v>
      </c>
      <c r="H502" s="3">
        <v>4</v>
      </c>
      <c r="I502" s="3" t="str">
        <f t="shared" si="260"/>
        <v>7-3-06-4</v>
      </c>
      <c r="J502" s="4" t="s">
        <v>705</v>
      </c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38"/>
    </row>
    <row r="503" spans="1:24" ht="15">
      <c r="A503" s="2"/>
      <c r="B503" s="41"/>
      <c r="C503" s="41"/>
      <c r="D503" s="2"/>
      <c r="E503" s="3">
        <v>7</v>
      </c>
      <c r="F503" s="3">
        <v>3</v>
      </c>
      <c r="G503" s="3" t="s">
        <v>169</v>
      </c>
      <c r="H503" s="3">
        <v>5</v>
      </c>
      <c r="I503" s="3" t="str">
        <f t="shared" si="260"/>
        <v>7-3-06-5</v>
      </c>
      <c r="J503" s="4" t="s">
        <v>706</v>
      </c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38"/>
    </row>
    <row r="504" spans="1:24" ht="15">
      <c r="A504" s="2"/>
      <c r="B504" s="41"/>
      <c r="C504" s="41"/>
      <c r="D504" s="2"/>
      <c r="E504" s="3">
        <v>7</v>
      </c>
      <c r="F504" s="3">
        <v>3</v>
      </c>
      <c r="G504" s="3" t="s">
        <v>169</v>
      </c>
      <c r="H504" s="3">
        <v>6</v>
      </c>
      <c r="I504" s="3" t="str">
        <f t="shared" si="260"/>
        <v>7-3-06-6</v>
      </c>
      <c r="J504" s="4" t="s">
        <v>707</v>
      </c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38"/>
    </row>
    <row r="505" spans="1:24" ht="15">
      <c r="A505" s="2"/>
      <c r="B505" s="41"/>
      <c r="C505" s="41"/>
      <c r="D505" s="2"/>
      <c r="E505" s="45">
        <v>7</v>
      </c>
      <c r="F505" s="45">
        <v>3</v>
      </c>
      <c r="G505" s="45" t="s">
        <v>175</v>
      </c>
      <c r="H505" s="45">
        <v>0</v>
      </c>
      <c r="I505" s="45" t="str">
        <f t="shared" si="260"/>
        <v>7-3-07-0</v>
      </c>
      <c r="J505" s="44" t="s">
        <v>708</v>
      </c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38"/>
    </row>
    <row r="506" spans="1:24" ht="15">
      <c r="A506" s="2"/>
      <c r="B506" s="41"/>
      <c r="C506" s="41"/>
      <c r="D506" s="2"/>
      <c r="E506" s="3">
        <v>7</v>
      </c>
      <c r="F506" s="3">
        <v>3</v>
      </c>
      <c r="G506" s="3" t="s">
        <v>175</v>
      </c>
      <c r="H506" s="3">
        <v>1</v>
      </c>
      <c r="I506" s="3" t="str">
        <f t="shared" si="260"/>
        <v>7-3-07-1</v>
      </c>
      <c r="J506" s="4" t="s">
        <v>709</v>
      </c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38"/>
    </row>
    <row r="507" spans="1:24" ht="15">
      <c r="A507" s="2"/>
      <c r="B507" s="41"/>
      <c r="C507" s="41"/>
      <c r="D507" s="2"/>
      <c r="E507" s="3">
        <v>7</v>
      </c>
      <c r="F507" s="3">
        <v>3</v>
      </c>
      <c r="G507" s="3" t="s">
        <v>175</v>
      </c>
      <c r="H507" s="3">
        <v>2</v>
      </c>
      <c r="I507" s="3" t="str">
        <f t="shared" si="260"/>
        <v>7-3-07-2</v>
      </c>
      <c r="J507" s="4" t="s">
        <v>710</v>
      </c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38"/>
    </row>
    <row r="508" spans="1:24" ht="15">
      <c r="A508" s="2"/>
      <c r="B508" s="41"/>
      <c r="C508" s="41"/>
      <c r="D508" s="2"/>
      <c r="E508" s="3">
        <v>7</v>
      </c>
      <c r="F508" s="3">
        <v>3</v>
      </c>
      <c r="G508" s="3" t="s">
        <v>175</v>
      </c>
      <c r="H508" s="3">
        <v>3</v>
      </c>
      <c r="I508" s="3" t="str">
        <f t="shared" si="260"/>
        <v>7-3-07-3</v>
      </c>
      <c r="J508" s="4" t="s">
        <v>711</v>
      </c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38"/>
    </row>
    <row r="509" spans="1:24" ht="15">
      <c r="A509" s="2"/>
      <c r="B509" s="41"/>
      <c r="C509" s="41"/>
      <c r="D509" s="2"/>
      <c r="E509" s="3">
        <v>7</v>
      </c>
      <c r="F509" s="3">
        <v>3</v>
      </c>
      <c r="G509" s="3" t="s">
        <v>175</v>
      </c>
      <c r="H509" s="3">
        <v>4</v>
      </c>
      <c r="I509" s="3" t="str">
        <f t="shared" si="260"/>
        <v>7-3-07-4</v>
      </c>
      <c r="J509" s="4" t="s">
        <v>712</v>
      </c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38"/>
    </row>
    <row r="510" spans="1:24" ht="15">
      <c r="A510" s="2"/>
      <c r="B510" s="41"/>
      <c r="C510" s="41"/>
      <c r="D510" s="2"/>
      <c r="E510" s="3">
        <v>7</v>
      </c>
      <c r="F510" s="3">
        <v>3</v>
      </c>
      <c r="G510" s="3" t="s">
        <v>175</v>
      </c>
      <c r="H510" s="3">
        <v>5</v>
      </c>
      <c r="I510" s="3" t="str">
        <f t="shared" si="260"/>
        <v>7-3-07-5</v>
      </c>
      <c r="J510" s="4" t="s">
        <v>713</v>
      </c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38"/>
    </row>
    <row r="511" spans="1:24" ht="15">
      <c r="A511" s="2"/>
      <c r="B511" s="41"/>
      <c r="C511" s="41"/>
      <c r="D511" s="2"/>
      <c r="E511" s="3">
        <v>7</v>
      </c>
      <c r="F511" s="3">
        <v>3</v>
      </c>
      <c r="G511" s="3" t="s">
        <v>175</v>
      </c>
      <c r="H511" s="3">
        <v>6</v>
      </c>
      <c r="I511" s="3" t="str">
        <f t="shared" si="260"/>
        <v>7-3-07-6</v>
      </c>
      <c r="J511" s="4" t="s">
        <v>714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38"/>
    </row>
    <row r="512" spans="1:24" ht="15">
      <c r="A512" s="2"/>
      <c r="B512" s="41"/>
      <c r="C512" s="41"/>
      <c r="D512" s="2"/>
      <c r="E512" s="3">
        <v>7</v>
      </c>
      <c r="F512" s="3">
        <v>3</v>
      </c>
      <c r="G512" s="3" t="s">
        <v>175</v>
      </c>
      <c r="H512" s="3">
        <v>7</v>
      </c>
      <c r="I512" s="3" t="str">
        <f t="shared" si="260"/>
        <v>7-3-07-7</v>
      </c>
      <c r="J512" s="4" t="s">
        <v>715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38"/>
    </row>
    <row r="513" spans="1:24" ht="15">
      <c r="A513" s="2"/>
      <c r="B513" s="41"/>
      <c r="C513" s="41"/>
      <c r="D513" s="2"/>
      <c r="E513" s="3">
        <v>7</v>
      </c>
      <c r="F513" s="3">
        <v>3</v>
      </c>
      <c r="G513" s="3" t="s">
        <v>175</v>
      </c>
      <c r="H513" s="3">
        <v>8</v>
      </c>
      <c r="I513" s="3" t="str">
        <f t="shared" si="260"/>
        <v>7-3-07-8</v>
      </c>
      <c r="J513" s="4" t="s">
        <v>716</v>
      </c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38"/>
    </row>
    <row r="514" spans="1:24" ht="15">
      <c r="A514" s="2"/>
      <c r="B514" s="41"/>
      <c r="C514" s="41"/>
      <c r="D514" s="2"/>
      <c r="E514" s="3">
        <v>7</v>
      </c>
      <c r="F514" s="3">
        <v>3</v>
      </c>
      <c r="G514" s="3" t="s">
        <v>175</v>
      </c>
      <c r="H514" s="3">
        <v>9</v>
      </c>
      <c r="I514" s="3" t="str">
        <f t="shared" si="260"/>
        <v>7-3-07-9</v>
      </c>
      <c r="J514" s="4" t="s">
        <v>717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38"/>
    </row>
    <row r="515" spans="1:24" ht="15">
      <c r="A515" s="2"/>
      <c r="B515" s="41"/>
      <c r="C515" s="41"/>
      <c r="D515" s="2"/>
      <c r="E515" s="3">
        <v>7</v>
      </c>
      <c r="F515" s="3">
        <v>3</v>
      </c>
      <c r="G515" s="3" t="s">
        <v>175</v>
      </c>
      <c r="H515" s="3">
        <v>10</v>
      </c>
      <c r="I515" s="3" t="str">
        <f t="shared" si="260"/>
        <v>7-3-07-10</v>
      </c>
      <c r="J515" s="4" t="s">
        <v>718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38"/>
    </row>
    <row r="516" spans="1:24" ht="15">
      <c r="A516" s="2"/>
      <c r="B516" s="41"/>
      <c r="C516" s="41"/>
      <c r="D516" s="2"/>
      <c r="E516" s="45">
        <v>7</v>
      </c>
      <c r="F516" s="45">
        <v>3</v>
      </c>
      <c r="G516" s="45" t="s">
        <v>193</v>
      </c>
      <c r="H516" s="45">
        <v>0</v>
      </c>
      <c r="I516" s="45" t="str">
        <f t="shared" si="260"/>
        <v>7-3-08-0</v>
      </c>
      <c r="J516" s="44" t="s">
        <v>719</v>
      </c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38"/>
    </row>
    <row r="517" spans="1:24" ht="15">
      <c r="A517" s="2"/>
      <c r="B517" s="41"/>
      <c r="C517" s="41"/>
      <c r="D517" s="2"/>
      <c r="E517" s="3">
        <v>7</v>
      </c>
      <c r="F517" s="3">
        <v>3</v>
      </c>
      <c r="G517" s="3" t="s">
        <v>193</v>
      </c>
      <c r="H517" s="3">
        <v>1</v>
      </c>
      <c r="I517" s="3" t="str">
        <f t="shared" si="260"/>
        <v>7-3-08-1</v>
      </c>
      <c r="J517" s="4" t="s">
        <v>720</v>
      </c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38"/>
    </row>
    <row r="518" spans="1:24" ht="15">
      <c r="A518" s="2"/>
      <c r="B518" s="41"/>
      <c r="C518" s="41"/>
      <c r="D518" s="2"/>
      <c r="E518" s="3">
        <v>7</v>
      </c>
      <c r="F518" s="3">
        <v>3</v>
      </c>
      <c r="G518" s="3" t="s">
        <v>193</v>
      </c>
      <c r="H518" s="3">
        <v>2</v>
      </c>
      <c r="I518" s="3" t="str">
        <f aca="true" t="shared" si="261" ref="I518:I581">CONCATENATE(E518,"-",F518,"-",G518,"-",H518)</f>
        <v>7-3-08-2</v>
      </c>
      <c r="J518" s="4" t="s">
        <v>721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38"/>
    </row>
    <row r="519" spans="1:24" ht="15">
      <c r="A519" s="2"/>
      <c r="B519" s="41"/>
      <c r="C519" s="41"/>
      <c r="D519" s="2"/>
      <c r="E519" s="3">
        <v>7</v>
      </c>
      <c r="F519" s="3">
        <v>3</v>
      </c>
      <c r="G519" s="3" t="s">
        <v>193</v>
      </c>
      <c r="H519" s="3">
        <v>3</v>
      </c>
      <c r="I519" s="3" t="str">
        <f t="shared" si="261"/>
        <v>7-3-08-3</v>
      </c>
      <c r="J519" s="4" t="s">
        <v>722</v>
      </c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38"/>
    </row>
    <row r="520" spans="1:24" ht="15">
      <c r="A520" s="2"/>
      <c r="B520" s="41"/>
      <c r="C520" s="41"/>
      <c r="D520" s="2"/>
      <c r="E520" s="3">
        <v>7</v>
      </c>
      <c r="F520" s="3">
        <v>3</v>
      </c>
      <c r="G520" s="3" t="s">
        <v>193</v>
      </c>
      <c r="H520" s="3">
        <v>4</v>
      </c>
      <c r="I520" s="3" t="str">
        <f t="shared" si="261"/>
        <v>7-3-08-4</v>
      </c>
      <c r="J520" s="4" t="s">
        <v>723</v>
      </c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38"/>
    </row>
    <row r="521" spans="1:24" ht="15">
      <c r="A521" s="2"/>
      <c r="B521" s="41"/>
      <c r="C521" s="41"/>
      <c r="D521" s="2"/>
      <c r="E521" s="3">
        <v>7</v>
      </c>
      <c r="F521" s="3">
        <v>3</v>
      </c>
      <c r="G521" s="3" t="s">
        <v>193</v>
      </c>
      <c r="H521" s="3">
        <v>5</v>
      </c>
      <c r="I521" s="3" t="str">
        <f t="shared" si="261"/>
        <v>7-3-08-5</v>
      </c>
      <c r="J521" s="4" t="s">
        <v>724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38"/>
    </row>
    <row r="522" spans="1:24" ht="15">
      <c r="A522" s="2"/>
      <c r="B522" s="41"/>
      <c r="C522" s="41"/>
      <c r="D522" s="2"/>
      <c r="E522" s="3">
        <v>7</v>
      </c>
      <c r="F522" s="3">
        <v>3</v>
      </c>
      <c r="G522" s="3" t="s">
        <v>193</v>
      </c>
      <c r="H522" s="3">
        <v>6</v>
      </c>
      <c r="I522" s="3" t="str">
        <f t="shared" si="261"/>
        <v>7-3-08-6</v>
      </c>
      <c r="J522" s="4" t="s">
        <v>725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38"/>
    </row>
    <row r="523" spans="1:24" ht="15">
      <c r="A523" s="2"/>
      <c r="B523" s="41"/>
      <c r="C523" s="41"/>
      <c r="D523" s="2"/>
      <c r="E523" s="3">
        <v>7</v>
      </c>
      <c r="F523" s="3">
        <v>3</v>
      </c>
      <c r="G523" s="3" t="s">
        <v>193</v>
      </c>
      <c r="H523" s="3">
        <v>7</v>
      </c>
      <c r="I523" s="3" t="str">
        <f t="shared" si="261"/>
        <v>7-3-08-7</v>
      </c>
      <c r="J523" s="4" t="s">
        <v>726</v>
      </c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38"/>
    </row>
    <row r="524" spans="1:24" ht="15">
      <c r="A524" s="2"/>
      <c r="B524" s="41"/>
      <c r="C524" s="41"/>
      <c r="D524" s="2"/>
      <c r="E524" s="3">
        <v>7</v>
      </c>
      <c r="F524" s="3">
        <v>3</v>
      </c>
      <c r="G524" s="3" t="s">
        <v>193</v>
      </c>
      <c r="H524" s="3">
        <v>8</v>
      </c>
      <c r="I524" s="3" t="str">
        <f t="shared" si="261"/>
        <v>7-3-08-8</v>
      </c>
      <c r="J524" s="4" t="s">
        <v>727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38"/>
    </row>
    <row r="525" spans="1:24" ht="15">
      <c r="A525" s="2"/>
      <c r="B525" s="41"/>
      <c r="C525" s="41"/>
      <c r="D525" s="2"/>
      <c r="E525" s="3">
        <v>7</v>
      </c>
      <c r="F525" s="3">
        <v>3</v>
      </c>
      <c r="G525" s="3" t="s">
        <v>193</v>
      </c>
      <c r="H525" s="3">
        <v>9</v>
      </c>
      <c r="I525" s="3" t="str">
        <f t="shared" si="261"/>
        <v>7-3-08-9</v>
      </c>
      <c r="J525" s="4" t="s">
        <v>728</v>
      </c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38"/>
    </row>
    <row r="526" spans="1:24" ht="15">
      <c r="A526" s="2"/>
      <c r="B526" s="41"/>
      <c r="C526" s="41"/>
      <c r="D526" s="2"/>
      <c r="E526" s="42">
        <v>7</v>
      </c>
      <c r="F526" s="42">
        <v>79</v>
      </c>
      <c r="G526" s="42" t="s">
        <v>12</v>
      </c>
      <c r="H526" s="42">
        <v>0</v>
      </c>
      <c r="I526" s="42" t="str">
        <f t="shared" si="261"/>
        <v>7-79-00-0</v>
      </c>
      <c r="J526" s="41" t="s">
        <v>729</v>
      </c>
      <c r="K526" s="43">
        <f aca="true" t="shared" si="262" ref="K526:V526">+K527+K535</f>
        <v>0</v>
      </c>
      <c r="L526" s="43">
        <f t="shared" si="262"/>
        <v>0</v>
      </c>
      <c r="M526" s="43">
        <f t="shared" si="262"/>
        <v>0</v>
      </c>
      <c r="N526" s="43">
        <f t="shared" si="262"/>
        <v>0</v>
      </c>
      <c r="O526" s="43">
        <f t="shared" si="262"/>
        <v>0</v>
      </c>
      <c r="P526" s="43">
        <f t="shared" si="262"/>
        <v>0</v>
      </c>
      <c r="Q526" s="43">
        <f t="shared" si="262"/>
        <v>0</v>
      </c>
      <c r="R526" s="43">
        <f t="shared" si="262"/>
        <v>0</v>
      </c>
      <c r="S526" s="43">
        <f t="shared" si="262"/>
        <v>0</v>
      </c>
      <c r="T526" s="43">
        <f t="shared" si="262"/>
        <v>0</v>
      </c>
      <c r="U526" s="43">
        <f t="shared" si="262"/>
        <v>0</v>
      </c>
      <c r="V526" s="43">
        <f t="shared" si="262"/>
        <v>0</v>
      </c>
      <c r="W526" s="43">
        <f aca="true" t="shared" si="263" ref="W526">+W527+W535</f>
        <v>0</v>
      </c>
      <c r="X526" s="38"/>
    </row>
    <row r="527" spans="1:24" ht="15">
      <c r="A527" s="2"/>
      <c r="B527" s="41"/>
      <c r="C527" s="41"/>
      <c r="D527" s="2"/>
      <c r="E527" s="3">
        <v>7</v>
      </c>
      <c r="F527" s="3">
        <v>79</v>
      </c>
      <c r="G527" s="3" t="s">
        <v>15</v>
      </c>
      <c r="H527" s="3">
        <v>1</v>
      </c>
      <c r="I527" s="3" t="str">
        <f t="shared" si="261"/>
        <v>7-79-01-1</v>
      </c>
      <c r="J527" s="4" t="s">
        <v>489</v>
      </c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>
        <f aca="true" t="shared" si="264" ref="W527:W535">SUM(K527:V527)</f>
        <v>0</v>
      </c>
      <c r="X527" s="38"/>
    </row>
    <row r="528" spans="1:24" ht="15">
      <c r="A528" s="2"/>
      <c r="B528" s="41"/>
      <c r="C528" s="41"/>
      <c r="D528" s="2"/>
      <c r="E528" s="3">
        <v>7</v>
      </c>
      <c r="F528" s="3">
        <v>79</v>
      </c>
      <c r="G528" s="3" t="s">
        <v>15</v>
      </c>
      <c r="H528" s="3">
        <v>2</v>
      </c>
      <c r="I528" s="3" t="str">
        <f t="shared" si="261"/>
        <v>7-79-01-2</v>
      </c>
      <c r="J528" s="4" t="s">
        <v>730</v>
      </c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>
        <f t="shared" si="264"/>
        <v>0</v>
      </c>
      <c r="X528" s="38"/>
    </row>
    <row r="529" spans="1:24" ht="15">
      <c r="A529" s="2"/>
      <c r="B529" s="41"/>
      <c r="C529" s="41"/>
      <c r="D529" s="2"/>
      <c r="E529" s="3">
        <v>7</v>
      </c>
      <c r="F529" s="3">
        <v>79</v>
      </c>
      <c r="G529" s="3" t="s">
        <v>15</v>
      </c>
      <c r="H529" s="3">
        <v>3</v>
      </c>
      <c r="I529" s="3" t="str">
        <f t="shared" si="261"/>
        <v>7-79-01-3</v>
      </c>
      <c r="J529" s="4" t="s">
        <v>625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>
        <f t="shared" si="264"/>
        <v>0</v>
      </c>
      <c r="X529" s="38"/>
    </row>
    <row r="530" spans="1:24" ht="15">
      <c r="A530" s="2"/>
      <c r="B530" s="41"/>
      <c r="C530" s="41"/>
      <c r="D530" s="2"/>
      <c r="E530" s="3">
        <v>7</v>
      </c>
      <c r="F530" s="3">
        <v>79</v>
      </c>
      <c r="G530" s="3" t="s">
        <v>15</v>
      </c>
      <c r="H530" s="3">
        <v>4</v>
      </c>
      <c r="I530" s="3" t="str">
        <f t="shared" si="261"/>
        <v>7-79-01-4</v>
      </c>
      <c r="J530" s="4" t="s">
        <v>731</v>
      </c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>
        <f t="shared" si="264"/>
        <v>0</v>
      </c>
      <c r="X530" s="38"/>
    </row>
    <row r="531" spans="1:24" ht="15">
      <c r="A531" s="2"/>
      <c r="B531" s="41"/>
      <c r="C531" s="41"/>
      <c r="D531" s="2"/>
      <c r="E531" s="3">
        <v>7</v>
      </c>
      <c r="F531" s="3">
        <v>79</v>
      </c>
      <c r="G531" s="3" t="s">
        <v>15</v>
      </c>
      <c r="H531" s="3">
        <v>5</v>
      </c>
      <c r="I531" s="3" t="str">
        <f t="shared" si="261"/>
        <v>7-79-01-5</v>
      </c>
      <c r="J531" s="4" t="s">
        <v>732</v>
      </c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>
        <f t="shared" si="264"/>
        <v>0</v>
      </c>
      <c r="X531" s="38"/>
    </row>
    <row r="532" spans="1:24" ht="15">
      <c r="A532" s="2"/>
      <c r="B532" s="41"/>
      <c r="C532" s="41"/>
      <c r="D532" s="2"/>
      <c r="E532" s="3">
        <v>7</v>
      </c>
      <c r="F532" s="3">
        <v>79</v>
      </c>
      <c r="G532" s="3" t="s">
        <v>15</v>
      </c>
      <c r="H532" s="3">
        <v>6</v>
      </c>
      <c r="I532" s="3" t="str">
        <f t="shared" si="261"/>
        <v>7-79-01-6</v>
      </c>
      <c r="J532" s="4" t="s">
        <v>380</v>
      </c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>
        <f t="shared" si="264"/>
        <v>0</v>
      </c>
      <c r="X532" s="38"/>
    </row>
    <row r="533" spans="1:24" ht="15">
      <c r="A533" s="2"/>
      <c r="B533" s="41"/>
      <c r="C533" s="41"/>
      <c r="D533" s="2"/>
      <c r="E533" s="3">
        <v>7</v>
      </c>
      <c r="F533" s="3">
        <v>79</v>
      </c>
      <c r="G533" s="3" t="s">
        <v>15</v>
      </c>
      <c r="H533" s="3">
        <v>7</v>
      </c>
      <c r="I533" s="3" t="str">
        <f t="shared" si="261"/>
        <v>7-79-01-7</v>
      </c>
      <c r="J533" s="4" t="s">
        <v>733</v>
      </c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>
        <f t="shared" si="264"/>
        <v>0</v>
      </c>
      <c r="X533" s="38"/>
    </row>
    <row r="534" spans="1:24" ht="15">
      <c r="A534" s="2"/>
      <c r="B534" s="41"/>
      <c r="C534" s="41"/>
      <c r="D534" s="2"/>
      <c r="E534" s="3">
        <v>7</v>
      </c>
      <c r="F534" s="3">
        <v>79</v>
      </c>
      <c r="G534" s="3" t="s">
        <v>15</v>
      </c>
      <c r="H534" s="3">
        <v>8</v>
      </c>
      <c r="I534" s="3" t="str">
        <f t="shared" si="261"/>
        <v>7-79-01-8</v>
      </c>
      <c r="J534" s="4" t="s">
        <v>381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>
        <f t="shared" si="264"/>
        <v>0</v>
      </c>
      <c r="X534" s="38"/>
    </row>
    <row r="535" spans="1:24" ht="15">
      <c r="A535" s="2"/>
      <c r="B535" s="41"/>
      <c r="C535" s="41"/>
      <c r="D535" s="2"/>
      <c r="E535" s="3">
        <v>7</v>
      </c>
      <c r="F535" s="3">
        <v>79</v>
      </c>
      <c r="G535" s="3">
        <v>83</v>
      </c>
      <c r="H535" s="3">
        <v>1</v>
      </c>
      <c r="I535" s="3" t="str">
        <f t="shared" si="261"/>
        <v>7-79-83-1</v>
      </c>
      <c r="J535" s="4" t="s">
        <v>734</v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>
        <f t="shared" si="264"/>
        <v>0</v>
      </c>
      <c r="X535" s="38"/>
    </row>
    <row r="536" spans="1:24" ht="38.25">
      <c r="A536" s="7"/>
      <c r="B536" s="68"/>
      <c r="C536" s="68"/>
      <c r="D536" s="7"/>
      <c r="E536" s="42">
        <v>8</v>
      </c>
      <c r="F536" s="42">
        <v>0</v>
      </c>
      <c r="G536" s="42" t="s">
        <v>12</v>
      </c>
      <c r="H536" s="42">
        <v>0</v>
      </c>
      <c r="I536" s="42" t="str">
        <f t="shared" si="261"/>
        <v>8-0-00-0</v>
      </c>
      <c r="J536" s="68" t="s">
        <v>735</v>
      </c>
      <c r="K536" s="69">
        <f aca="true" t="shared" si="265" ref="K536:V536">+K537+K557+K564+K585+K623</f>
        <v>293730341.76000005</v>
      </c>
      <c r="L536" s="69">
        <f t="shared" si="265"/>
        <v>398615749.35</v>
      </c>
      <c r="M536" s="69">
        <f t="shared" si="265"/>
        <v>329880367.1</v>
      </c>
      <c r="N536" s="69">
        <f t="shared" si="265"/>
        <v>415647019.89000005</v>
      </c>
      <c r="O536" s="69">
        <f t="shared" si="265"/>
        <v>348376319.84000003</v>
      </c>
      <c r="P536" s="69">
        <f t="shared" si="265"/>
        <v>345657735.02000004</v>
      </c>
      <c r="Q536" s="69">
        <f t="shared" si="265"/>
        <v>336396321.93</v>
      </c>
      <c r="R536" s="69">
        <f t="shared" si="265"/>
        <v>357027943.78000003</v>
      </c>
      <c r="S536" s="69">
        <f t="shared" si="265"/>
        <v>340602121.74</v>
      </c>
      <c r="T536" s="69">
        <f t="shared" si="265"/>
        <v>326537391.18</v>
      </c>
      <c r="U536" s="69">
        <f t="shared" si="265"/>
        <v>299679959.26</v>
      </c>
      <c r="V536" s="69">
        <f t="shared" si="265"/>
        <v>288885130</v>
      </c>
      <c r="W536" s="69">
        <f aca="true" t="shared" si="266" ref="W536">+W537+W557+W564+W585+W623</f>
        <v>4081036400.8500004</v>
      </c>
      <c r="X536" s="38"/>
    </row>
    <row r="537" spans="1:24" ht="15">
      <c r="A537" s="2"/>
      <c r="B537" s="41"/>
      <c r="C537" s="41"/>
      <c r="D537" s="2"/>
      <c r="E537" s="42">
        <v>8</v>
      </c>
      <c r="F537" s="42">
        <v>1</v>
      </c>
      <c r="G537" s="42" t="s">
        <v>12</v>
      </c>
      <c r="H537" s="42">
        <v>0</v>
      </c>
      <c r="I537" s="42" t="str">
        <f t="shared" si="261"/>
        <v>8-1-00-0</v>
      </c>
      <c r="J537" s="41" t="s">
        <v>736</v>
      </c>
      <c r="K537" s="43">
        <f aca="true" t="shared" si="267" ref="K537:V537">+K538+K541+K546+K549+K551+K553+K555</f>
        <v>162535971.14000002</v>
      </c>
      <c r="L537" s="43">
        <f t="shared" si="267"/>
        <v>267670962.4</v>
      </c>
      <c r="M537" s="43">
        <f t="shared" si="267"/>
        <v>199302965.94000003</v>
      </c>
      <c r="N537" s="43">
        <f t="shared" si="267"/>
        <v>284817515.66</v>
      </c>
      <c r="O537" s="43">
        <f t="shared" si="267"/>
        <v>217339240.79000002</v>
      </c>
      <c r="P537" s="43">
        <f t="shared" si="267"/>
        <v>214706998.69</v>
      </c>
      <c r="Q537" s="43">
        <f t="shared" si="267"/>
        <v>179023716.46</v>
      </c>
      <c r="R537" s="43">
        <f t="shared" si="267"/>
        <v>223042548.92000002</v>
      </c>
      <c r="S537" s="43">
        <f t="shared" si="267"/>
        <v>191927214.39000002</v>
      </c>
      <c r="T537" s="43">
        <f t="shared" si="267"/>
        <v>191891997.45000002</v>
      </c>
      <c r="U537" s="43">
        <f t="shared" si="267"/>
        <v>192493050.60000002</v>
      </c>
      <c r="V537" s="43">
        <f t="shared" si="267"/>
        <v>179060971.31000003</v>
      </c>
      <c r="W537" s="43">
        <f aca="true" t="shared" si="268" ref="W537">+W538+W541+W546+W549+W551+W553+W555</f>
        <v>2503813153.7500005</v>
      </c>
      <c r="X537" s="38"/>
    </row>
    <row r="538" spans="1:24" ht="15">
      <c r="A538" s="2"/>
      <c r="B538" s="44"/>
      <c r="C538" s="44"/>
      <c r="D538" s="2"/>
      <c r="E538" s="45">
        <v>8</v>
      </c>
      <c r="F538" s="45">
        <v>1</v>
      </c>
      <c r="G538" s="45" t="s">
        <v>15</v>
      </c>
      <c r="H538" s="45">
        <v>0</v>
      </c>
      <c r="I538" s="45" t="str">
        <f t="shared" si="261"/>
        <v>8-1-01-0</v>
      </c>
      <c r="J538" s="44" t="s">
        <v>737</v>
      </c>
      <c r="K538" s="46">
        <f aca="true" t="shared" si="269" ref="K538:V538">+K539+K540</f>
        <v>140781673.14</v>
      </c>
      <c r="L538" s="46">
        <f t="shared" si="269"/>
        <v>194606093.25</v>
      </c>
      <c r="M538" s="46">
        <f t="shared" si="269"/>
        <v>144241588.09</v>
      </c>
      <c r="N538" s="46">
        <f t="shared" si="269"/>
        <v>223290781.61</v>
      </c>
      <c r="O538" s="46">
        <f t="shared" si="269"/>
        <v>142086582.93</v>
      </c>
      <c r="P538" s="46">
        <f t="shared" si="269"/>
        <v>149339059.38</v>
      </c>
      <c r="Q538" s="46">
        <f t="shared" si="269"/>
        <v>138852344.14</v>
      </c>
      <c r="R538" s="46">
        <f t="shared" si="269"/>
        <v>158026458.25</v>
      </c>
      <c r="S538" s="46">
        <f t="shared" si="269"/>
        <v>138292462.03</v>
      </c>
      <c r="T538" s="46">
        <f t="shared" si="269"/>
        <v>134088557.78</v>
      </c>
      <c r="U538" s="46">
        <f t="shared" si="269"/>
        <v>132651010.14</v>
      </c>
      <c r="V538" s="46">
        <f t="shared" si="269"/>
        <v>132651010.14</v>
      </c>
      <c r="W538" s="46">
        <f aca="true" t="shared" si="270" ref="W538">+W539+W540</f>
        <v>1828907620.88</v>
      </c>
      <c r="X538" s="38"/>
    </row>
    <row r="539" spans="1:24" ht="15">
      <c r="A539" s="2">
        <v>2601</v>
      </c>
      <c r="B539" s="4" t="s">
        <v>738</v>
      </c>
      <c r="C539" s="4">
        <v>42111022601</v>
      </c>
      <c r="D539" s="2">
        <v>2601</v>
      </c>
      <c r="E539" s="3">
        <v>8</v>
      </c>
      <c r="F539" s="3">
        <v>1</v>
      </c>
      <c r="G539" s="3" t="s">
        <v>15</v>
      </c>
      <c r="H539" s="3">
        <f aca="true" t="shared" si="271" ref="H539:H540">+D539</f>
        <v>2601</v>
      </c>
      <c r="I539" s="3" t="str">
        <f t="shared" si="261"/>
        <v>8-1-01-2601</v>
      </c>
      <c r="J539" s="4" t="s">
        <v>739</v>
      </c>
      <c r="K539" s="5">
        <v>140179126.6</v>
      </c>
      <c r="L539" s="5">
        <v>194568569.8</v>
      </c>
      <c r="M539" s="5">
        <v>144241588.09</v>
      </c>
      <c r="N539" s="5">
        <v>223290781.61</v>
      </c>
      <c r="O539" s="5">
        <v>142086582.93</v>
      </c>
      <c r="P539" s="5">
        <v>149339059.38</v>
      </c>
      <c r="Q539" s="5">
        <v>138852344.14</v>
      </c>
      <c r="R539" s="5">
        <v>158026458.25</v>
      </c>
      <c r="S539" s="5">
        <v>137076651.69</v>
      </c>
      <c r="T539" s="5">
        <v>134088557.78</v>
      </c>
      <c r="U539" s="5">
        <v>132651010.14</v>
      </c>
      <c r="V539" s="5">
        <v>132651010.14</v>
      </c>
      <c r="W539" s="5">
        <f aca="true" t="shared" si="272" ref="W539:W540">SUM(K539:V539)</f>
        <v>1827051740.5500002</v>
      </c>
      <c r="X539" s="38"/>
    </row>
    <row r="540" spans="1:24" ht="15">
      <c r="A540" s="2">
        <v>2611</v>
      </c>
      <c r="B540" s="4" t="s">
        <v>740</v>
      </c>
      <c r="C540" s="4">
        <v>42111022611</v>
      </c>
      <c r="D540" s="2">
        <v>2611</v>
      </c>
      <c r="E540" s="3">
        <v>8</v>
      </c>
      <c r="F540" s="3">
        <v>1</v>
      </c>
      <c r="G540" s="3" t="s">
        <v>15</v>
      </c>
      <c r="H540" s="3">
        <f t="shared" si="271"/>
        <v>2611</v>
      </c>
      <c r="I540" s="3" t="str">
        <f t="shared" si="261"/>
        <v>8-1-01-2611</v>
      </c>
      <c r="J540" s="4" t="s">
        <v>741</v>
      </c>
      <c r="K540" s="5">
        <v>602546.54</v>
      </c>
      <c r="L540" s="5">
        <v>37523.45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1215810.34</v>
      </c>
      <c r="T540" s="5">
        <v>0</v>
      </c>
      <c r="U540" s="5">
        <v>0</v>
      </c>
      <c r="V540" s="5">
        <v>0</v>
      </c>
      <c r="W540" s="5">
        <f t="shared" si="272"/>
        <v>1855880.33</v>
      </c>
      <c r="X540" s="38"/>
    </row>
    <row r="541" spans="1:24" ht="15">
      <c r="A541" s="2"/>
      <c r="B541" s="44"/>
      <c r="C541" s="44"/>
      <c r="D541" s="2"/>
      <c r="E541" s="45">
        <v>8</v>
      </c>
      <c r="F541" s="45">
        <v>1</v>
      </c>
      <c r="G541" s="45" t="s">
        <v>19</v>
      </c>
      <c r="H541" s="45">
        <v>0</v>
      </c>
      <c r="I541" s="45" t="str">
        <f t="shared" si="261"/>
        <v>8-1-02-0</v>
      </c>
      <c r="J541" s="44" t="s">
        <v>742</v>
      </c>
      <c r="K541" s="46">
        <f aca="true" t="shared" si="273" ref="K541:V541">SUM(K542:K545)</f>
        <v>10382768.06</v>
      </c>
      <c r="L541" s="46">
        <f t="shared" si="273"/>
        <v>20539666.43</v>
      </c>
      <c r="M541" s="46">
        <f t="shared" si="273"/>
        <v>11349198.76</v>
      </c>
      <c r="N541" s="46">
        <f t="shared" si="273"/>
        <v>25794678.58</v>
      </c>
      <c r="O541" s="46">
        <f t="shared" si="273"/>
        <v>10076356.41</v>
      </c>
      <c r="P541" s="46">
        <f t="shared" si="273"/>
        <v>13920584.64</v>
      </c>
      <c r="Q541" s="46">
        <f t="shared" si="273"/>
        <v>17905671.69</v>
      </c>
      <c r="R541" s="46">
        <f t="shared" si="273"/>
        <v>14899257.649999999</v>
      </c>
      <c r="S541" s="46">
        <f t="shared" si="273"/>
        <v>11331316.85</v>
      </c>
      <c r="T541" s="46">
        <f t="shared" si="273"/>
        <v>9777065.5</v>
      </c>
      <c r="U541" s="46">
        <f t="shared" si="273"/>
        <v>10699342.21</v>
      </c>
      <c r="V541" s="46">
        <f t="shared" si="273"/>
        <v>10144944.79</v>
      </c>
      <c r="W541" s="46">
        <f aca="true" t="shared" si="274" ref="W541">SUM(W542:W545)</f>
        <v>166820851.56999996</v>
      </c>
      <c r="X541" s="38"/>
    </row>
    <row r="542" spans="1:24" ht="15">
      <c r="A542" s="2">
        <v>2608</v>
      </c>
      <c r="B542" s="4" t="s">
        <v>743</v>
      </c>
      <c r="C542" s="4">
        <v>42111032608</v>
      </c>
      <c r="D542" s="2">
        <v>2608</v>
      </c>
      <c r="E542" s="3">
        <v>8</v>
      </c>
      <c r="F542" s="3">
        <v>1</v>
      </c>
      <c r="G542" s="3" t="s">
        <v>19</v>
      </c>
      <c r="H542" s="3">
        <f aca="true" t="shared" si="275" ref="H542:H545">+D542</f>
        <v>2608</v>
      </c>
      <c r="I542" s="3" t="str">
        <f t="shared" si="261"/>
        <v>8-1-02-2608</v>
      </c>
      <c r="J542" s="4" t="s">
        <v>744</v>
      </c>
      <c r="K542" s="5">
        <v>1672432.97</v>
      </c>
      <c r="L542" s="5">
        <v>2206888</v>
      </c>
      <c r="M542" s="5">
        <v>1736427</v>
      </c>
      <c r="N542" s="5">
        <v>2480301.59</v>
      </c>
      <c r="O542" s="5">
        <v>1685581.14</v>
      </c>
      <c r="P542" s="5">
        <v>1857579.81</v>
      </c>
      <c r="Q542" s="5">
        <v>1893852.59</v>
      </c>
      <c r="R542" s="5">
        <v>1888046.88</v>
      </c>
      <c r="S542" s="5">
        <v>1674700.44</v>
      </c>
      <c r="T542" s="5">
        <v>1634824.59</v>
      </c>
      <c r="U542" s="5">
        <v>1649231.47</v>
      </c>
      <c r="V542" s="5">
        <v>1721836.62</v>
      </c>
      <c r="W542" s="5">
        <f aca="true" t="shared" si="276" ref="W542:W545">SUM(K542:V542)</f>
        <v>22101703.1</v>
      </c>
      <c r="X542" s="38"/>
    </row>
    <row r="543" spans="1:24" ht="15">
      <c r="A543" s="2">
        <v>2610</v>
      </c>
      <c r="B543" s="4" t="s">
        <v>745</v>
      </c>
      <c r="C543" s="4">
        <v>42111032610</v>
      </c>
      <c r="D543" s="2">
        <v>2610</v>
      </c>
      <c r="E543" s="3">
        <v>8</v>
      </c>
      <c r="F543" s="3">
        <v>1</v>
      </c>
      <c r="G543" s="3" t="s">
        <v>19</v>
      </c>
      <c r="H543" s="3">
        <f t="shared" si="275"/>
        <v>2610</v>
      </c>
      <c r="I543" s="3" t="str">
        <f t="shared" si="261"/>
        <v>8-1-02-2610</v>
      </c>
      <c r="J543" s="4" t="s">
        <v>746</v>
      </c>
      <c r="K543" s="5">
        <v>8376925.99</v>
      </c>
      <c r="L543" s="5">
        <v>18315275.44</v>
      </c>
      <c r="M543" s="5">
        <v>9612771.76</v>
      </c>
      <c r="N543" s="5">
        <v>23314376.99</v>
      </c>
      <c r="O543" s="5">
        <v>8390775.27</v>
      </c>
      <c r="P543" s="5">
        <v>12063004.83</v>
      </c>
      <c r="Q543" s="5">
        <v>16011819.1</v>
      </c>
      <c r="R543" s="5">
        <v>13011210.77</v>
      </c>
      <c r="S543" s="5">
        <v>8855804.71</v>
      </c>
      <c r="T543" s="5">
        <v>8102142.21</v>
      </c>
      <c r="U543" s="5">
        <v>9050110.74</v>
      </c>
      <c r="V543" s="5">
        <v>8423108.17</v>
      </c>
      <c r="W543" s="5">
        <f t="shared" si="276"/>
        <v>143527325.97999996</v>
      </c>
      <c r="X543" s="38"/>
    </row>
    <row r="544" spans="1:24" ht="15">
      <c r="A544" s="2">
        <v>2612</v>
      </c>
      <c r="B544" s="4" t="s">
        <v>747</v>
      </c>
      <c r="C544" s="4">
        <v>42111032612</v>
      </c>
      <c r="D544" s="2">
        <v>2612</v>
      </c>
      <c r="E544" s="3">
        <v>8</v>
      </c>
      <c r="F544" s="3">
        <v>1</v>
      </c>
      <c r="G544" s="3" t="s">
        <v>19</v>
      </c>
      <c r="H544" s="3">
        <f t="shared" si="275"/>
        <v>2612</v>
      </c>
      <c r="I544" s="3" t="str">
        <f t="shared" si="261"/>
        <v>8-1-02-2612</v>
      </c>
      <c r="J544" s="4" t="s">
        <v>748</v>
      </c>
      <c r="K544" s="5">
        <v>0</v>
      </c>
      <c r="L544" s="5">
        <v>17502.99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40098.7</v>
      </c>
      <c r="U544" s="5">
        <v>0</v>
      </c>
      <c r="V544" s="5">
        <v>0</v>
      </c>
      <c r="W544" s="5">
        <f t="shared" si="276"/>
        <v>57601.69</v>
      </c>
      <c r="X544" s="38"/>
    </row>
    <row r="545" spans="1:24" ht="15">
      <c r="A545" s="2">
        <v>2613</v>
      </c>
      <c r="B545" s="4" t="s">
        <v>749</v>
      </c>
      <c r="C545" s="4">
        <v>42111032613</v>
      </c>
      <c r="D545" s="2">
        <v>2613</v>
      </c>
      <c r="E545" s="3">
        <v>8</v>
      </c>
      <c r="F545" s="3">
        <v>1</v>
      </c>
      <c r="G545" s="3" t="s">
        <v>19</v>
      </c>
      <c r="H545" s="3">
        <f t="shared" si="275"/>
        <v>2613</v>
      </c>
      <c r="I545" s="3" t="str">
        <f t="shared" si="261"/>
        <v>8-1-02-2613</v>
      </c>
      <c r="J545" s="4" t="s">
        <v>750</v>
      </c>
      <c r="K545" s="5">
        <v>333409.1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800811.7</v>
      </c>
      <c r="T545" s="5">
        <v>0</v>
      </c>
      <c r="U545" s="5">
        <v>0</v>
      </c>
      <c r="V545" s="5">
        <v>0</v>
      </c>
      <c r="W545" s="5">
        <f t="shared" si="276"/>
        <v>1134220.7999999998</v>
      </c>
      <c r="X545" s="38"/>
    </row>
    <row r="546" spans="1:24" ht="15">
      <c r="A546" s="2"/>
      <c r="B546" s="44"/>
      <c r="C546" s="44"/>
      <c r="D546" s="2"/>
      <c r="E546" s="45">
        <v>8</v>
      </c>
      <c r="F546" s="45">
        <v>1</v>
      </c>
      <c r="G546" s="45" t="s">
        <v>23</v>
      </c>
      <c r="H546" s="45">
        <v>0</v>
      </c>
      <c r="I546" s="45" t="str">
        <f t="shared" si="261"/>
        <v>8-1-03-0</v>
      </c>
      <c r="J546" s="44" t="s">
        <v>751</v>
      </c>
      <c r="K546" s="46">
        <f aca="true" t="shared" si="277" ref="K546:V546">+K547+K548</f>
        <v>7505239.61</v>
      </c>
      <c r="L546" s="46">
        <f t="shared" si="277"/>
        <v>19549017.22</v>
      </c>
      <c r="M546" s="46">
        <f t="shared" si="277"/>
        <v>7505239.61</v>
      </c>
      <c r="N546" s="46">
        <f t="shared" si="277"/>
        <v>7505239.61</v>
      </c>
      <c r="O546" s="46">
        <f t="shared" si="277"/>
        <v>37609961.06</v>
      </c>
      <c r="P546" s="46">
        <f t="shared" si="277"/>
        <v>14446181.02</v>
      </c>
      <c r="Q546" s="46">
        <f t="shared" si="277"/>
        <v>4333299.8</v>
      </c>
      <c r="R546" s="46">
        <f t="shared" si="277"/>
        <v>18837768.4</v>
      </c>
      <c r="S546" s="46">
        <f t="shared" si="277"/>
        <v>7271464.49</v>
      </c>
      <c r="T546" s="46">
        <f t="shared" si="277"/>
        <v>7466883.989999999</v>
      </c>
      <c r="U546" s="46">
        <f t="shared" si="277"/>
        <v>21566176.8</v>
      </c>
      <c r="V546" s="46">
        <f t="shared" si="277"/>
        <v>7508581.43</v>
      </c>
      <c r="W546" s="46">
        <f aca="true" t="shared" si="278" ref="W546">+W547+W548</f>
        <v>161105053.04</v>
      </c>
      <c r="X546" s="38"/>
    </row>
    <row r="547" spans="1:24" ht="15">
      <c r="A547" s="2">
        <v>2602</v>
      </c>
      <c r="B547" s="4" t="s">
        <v>752</v>
      </c>
      <c r="C547" s="4">
        <v>42111042602</v>
      </c>
      <c r="D547" s="2">
        <v>2602</v>
      </c>
      <c r="E547" s="3">
        <v>8</v>
      </c>
      <c r="F547" s="3">
        <v>1</v>
      </c>
      <c r="G547" s="3" t="s">
        <v>23</v>
      </c>
      <c r="H547" s="3">
        <f aca="true" t="shared" si="279" ref="H547:H548">+D547</f>
        <v>2602</v>
      </c>
      <c r="I547" s="3" t="str">
        <f t="shared" si="261"/>
        <v>8-1-03-2602</v>
      </c>
      <c r="J547" s="4" t="s">
        <v>753</v>
      </c>
      <c r="K547" s="5">
        <v>7505239.61</v>
      </c>
      <c r="L547" s="5">
        <v>19538043</v>
      </c>
      <c r="M547" s="5">
        <v>7505239.61</v>
      </c>
      <c r="N547" s="5">
        <v>7505239.61</v>
      </c>
      <c r="O547" s="5">
        <v>37609961.06</v>
      </c>
      <c r="P547" s="5">
        <v>14446181.02</v>
      </c>
      <c r="Q547" s="5">
        <v>4333299.8</v>
      </c>
      <c r="R547" s="5">
        <v>18837768.4</v>
      </c>
      <c r="S547" s="5">
        <v>7271464.49</v>
      </c>
      <c r="T547" s="5">
        <v>7271464.6</v>
      </c>
      <c r="U547" s="5">
        <v>21566176.8</v>
      </c>
      <c r="V547" s="5">
        <v>7505239.8</v>
      </c>
      <c r="W547" s="5">
        <f aca="true" t="shared" si="280" ref="W547:W548">SUM(K547:V547)</f>
        <v>160895317.79999998</v>
      </c>
      <c r="X547" s="38"/>
    </row>
    <row r="548" spans="1:24" ht="15">
      <c r="A548" s="2">
        <v>2614</v>
      </c>
      <c r="B548" s="4" t="s">
        <v>754</v>
      </c>
      <c r="C548" s="4">
        <v>42111042614</v>
      </c>
      <c r="D548" s="2">
        <v>2614</v>
      </c>
      <c r="E548" s="3">
        <v>8</v>
      </c>
      <c r="F548" s="3">
        <v>1</v>
      </c>
      <c r="G548" s="3" t="s">
        <v>23</v>
      </c>
      <c r="H548" s="3">
        <f t="shared" si="279"/>
        <v>2614</v>
      </c>
      <c r="I548" s="3" t="str">
        <f t="shared" si="261"/>
        <v>8-1-03-2614</v>
      </c>
      <c r="J548" s="4" t="s">
        <v>755</v>
      </c>
      <c r="K548" s="5">
        <v>0</v>
      </c>
      <c r="L548" s="5">
        <v>10974.22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195419.39</v>
      </c>
      <c r="U548" s="5">
        <v>0</v>
      </c>
      <c r="V548" s="5">
        <v>3341.63</v>
      </c>
      <c r="W548" s="5">
        <f t="shared" si="280"/>
        <v>209735.24000000002</v>
      </c>
      <c r="X548" s="38"/>
    </row>
    <row r="549" spans="1:24" ht="15">
      <c r="A549" s="2"/>
      <c r="B549" s="44"/>
      <c r="C549" s="44"/>
      <c r="D549" s="2"/>
      <c r="E549" s="45">
        <v>8</v>
      </c>
      <c r="F549" s="45">
        <v>1</v>
      </c>
      <c r="G549" s="45" t="s">
        <v>148</v>
      </c>
      <c r="H549" s="45">
        <v>0</v>
      </c>
      <c r="I549" s="45" t="str">
        <f t="shared" si="261"/>
        <v>8-1-04-0</v>
      </c>
      <c r="J549" s="44" t="s">
        <v>756</v>
      </c>
      <c r="K549" s="46">
        <f aca="true" t="shared" si="281" ref="K549:V549">+K550</f>
        <v>757803.58</v>
      </c>
      <c r="L549" s="46">
        <f t="shared" si="281"/>
        <v>1550931.6</v>
      </c>
      <c r="M549" s="46">
        <f t="shared" si="281"/>
        <v>421011.33</v>
      </c>
      <c r="N549" s="46">
        <f t="shared" si="281"/>
        <v>578872.48</v>
      </c>
      <c r="O549" s="46">
        <f t="shared" si="281"/>
        <v>681295.78</v>
      </c>
      <c r="P549" s="46">
        <f t="shared" si="281"/>
        <v>685703.2</v>
      </c>
      <c r="Q549" s="46">
        <f t="shared" si="281"/>
        <v>1110580.31</v>
      </c>
      <c r="R549" s="46">
        <f t="shared" si="281"/>
        <v>918450.24</v>
      </c>
      <c r="S549" s="46">
        <f t="shared" si="281"/>
        <v>835957.98</v>
      </c>
      <c r="T549" s="46">
        <f t="shared" si="281"/>
        <v>833492.31</v>
      </c>
      <c r="U549" s="46">
        <f t="shared" si="281"/>
        <v>1074832.59</v>
      </c>
      <c r="V549" s="46">
        <f t="shared" si="281"/>
        <v>674180.06</v>
      </c>
      <c r="W549" s="46">
        <f aca="true" t="shared" si="282" ref="W549">+W550</f>
        <v>10123111.460000003</v>
      </c>
      <c r="X549" s="38"/>
    </row>
    <row r="550" spans="1:24" ht="15">
      <c r="A550" s="2">
        <v>2606</v>
      </c>
      <c r="B550" s="4" t="s">
        <v>757</v>
      </c>
      <c r="C550" s="4">
        <v>42111052606</v>
      </c>
      <c r="D550" s="2">
        <v>2606</v>
      </c>
      <c r="E550" s="3">
        <v>8</v>
      </c>
      <c r="F550" s="3">
        <v>1</v>
      </c>
      <c r="G550" s="3" t="s">
        <v>148</v>
      </c>
      <c r="H550" s="3">
        <f>+D550</f>
        <v>2606</v>
      </c>
      <c r="I550" s="3" t="str">
        <f t="shared" si="261"/>
        <v>8-1-04-2606</v>
      </c>
      <c r="J550" s="4" t="s">
        <v>758</v>
      </c>
      <c r="K550" s="5">
        <v>757803.58</v>
      </c>
      <c r="L550" s="5">
        <v>1550931.6</v>
      </c>
      <c r="M550" s="5">
        <v>421011.33</v>
      </c>
      <c r="N550" s="5">
        <v>578872.48</v>
      </c>
      <c r="O550" s="5">
        <v>681295.78</v>
      </c>
      <c r="P550" s="5">
        <v>685703.2</v>
      </c>
      <c r="Q550" s="5">
        <v>1110580.31</v>
      </c>
      <c r="R550" s="5">
        <v>918450.24</v>
      </c>
      <c r="S550" s="5">
        <v>835957.98</v>
      </c>
      <c r="T550" s="5">
        <v>833492.31</v>
      </c>
      <c r="U550" s="5">
        <v>1074832.59</v>
      </c>
      <c r="V550" s="5">
        <v>674180.06</v>
      </c>
      <c r="W550" s="5">
        <f>SUM(K550:V550)</f>
        <v>10123111.460000003</v>
      </c>
      <c r="X550" s="38"/>
    </row>
    <row r="551" spans="1:24" ht="15">
      <c r="A551" s="2"/>
      <c r="B551" s="44"/>
      <c r="C551" s="44"/>
      <c r="D551" s="2"/>
      <c r="E551" s="45">
        <v>8</v>
      </c>
      <c r="F551" s="45">
        <v>1</v>
      </c>
      <c r="G551" s="45" t="s">
        <v>159</v>
      </c>
      <c r="H551" s="45">
        <v>0</v>
      </c>
      <c r="I551" s="45" t="str">
        <f t="shared" si="261"/>
        <v>8-1-05-0</v>
      </c>
      <c r="J551" s="44" t="s">
        <v>759</v>
      </c>
      <c r="K551" s="46">
        <f aca="true" t="shared" si="283" ref="K551:V551">+K552</f>
        <v>3108486.75</v>
      </c>
      <c r="L551" s="46">
        <f t="shared" si="283"/>
        <v>4065301.74</v>
      </c>
      <c r="M551" s="46">
        <f t="shared" si="283"/>
        <v>3738790.44</v>
      </c>
      <c r="N551" s="46">
        <f t="shared" si="283"/>
        <v>3000980.84</v>
      </c>
      <c r="O551" s="46">
        <f t="shared" si="283"/>
        <v>3378201.96</v>
      </c>
      <c r="P551" s="46">
        <f t="shared" si="283"/>
        <v>3441818.18</v>
      </c>
      <c r="Q551" s="46">
        <f t="shared" si="283"/>
        <v>3602876.71</v>
      </c>
      <c r="R551" s="46">
        <f t="shared" si="283"/>
        <v>3620633.06</v>
      </c>
      <c r="S551" s="46">
        <f t="shared" si="283"/>
        <v>3862735.11</v>
      </c>
      <c r="T551" s="46">
        <f t="shared" si="283"/>
        <v>3233231.88</v>
      </c>
      <c r="U551" s="46">
        <f t="shared" si="283"/>
        <v>3313008.99</v>
      </c>
      <c r="V551" s="46">
        <f t="shared" si="283"/>
        <v>2703509.43</v>
      </c>
      <c r="W551" s="46">
        <f aca="true" t="shared" si="284" ref="W551">+W552</f>
        <v>41069575.09</v>
      </c>
      <c r="X551" s="38"/>
    </row>
    <row r="552" spans="1:24" ht="15">
      <c r="A552" s="2">
        <v>2603</v>
      </c>
      <c r="B552" s="4" t="s">
        <v>760</v>
      </c>
      <c r="C552" s="4">
        <v>42111062603</v>
      </c>
      <c r="D552" s="2">
        <v>2603</v>
      </c>
      <c r="E552" s="3">
        <v>8</v>
      </c>
      <c r="F552" s="3">
        <v>1</v>
      </c>
      <c r="G552" s="3" t="s">
        <v>159</v>
      </c>
      <c r="H552" s="3">
        <f>+D552</f>
        <v>2603</v>
      </c>
      <c r="I552" s="3" t="str">
        <f t="shared" si="261"/>
        <v>8-1-05-2603</v>
      </c>
      <c r="J552" s="4" t="s">
        <v>761</v>
      </c>
      <c r="K552" s="5">
        <v>3108486.75</v>
      </c>
      <c r="L552" s="5">
        <v>4065301.74</v>
      </c>
      <c r="M552" s="5">
        <v>3738790.44</v>
      </c>
      <c r="N552" s="5">
        <v>3000980.84</v>
      </c>
      <c r="O552" s="5">
        <v>3378201.96</v>
      </c>
      <c r="P552" s="5">
        <v>3441818.18</v>
      </c>
      <c r="Q552" s="5">
        <v>3602876.71</v>
      </c>
      <c r="R552" s="5">
        <v>3620633.06</v>
      </c>
      <c r="S552" s="5">
        <v>3862735.11</v>
      </c>
      <c r="T552" s="5">
        <v>3233231.88</v>
      </c>
      <c r="U552" s="5">
        <v>3313008.99</v>
      </c>
      <c r="V552" s="5">
        <v>2703509.43</v>
      </c>
      <c r="W552" s="5">
        <f>SUM(K552:V552)</f>
        <v>41069575.09</v>
      </c>
      <c r="X552" s="38"/>
    </row>
    <row r="553" spans="1:24" ht="15">
      <c r="A553" s="2"/>
      <c r="B553" s="44"/>
      <c r="C553" s="44"/>
      <c r="D553" s="2"/>
      <c r="E553" s="45">
        <v>8</v>
      </c>
      <c r="F553" s="45">
        <v>1</v>
      </c>
      <c r="G553" s="45" t="s">
        <v>169</v>
      </c>
      <c r="H553" s="45">
        <v>0</v>
      </c>
      <c r="I553" s="45" t="str">
        <f t="shared" si="261"/>
        <v>8-1-06-0</v>
      </c>
      <c r="J553" s="44" t="s">
        <v>762</v>
      </c>
      <c r="K553" s="46">
        <f aca="true" t="shared" si="285" ref="K553:V555">+K554</f>
        <v>0</v>
      </c>
      <c r="L553" s="46">
        <f t="shared" si="285"/>
        <v>27359952.16</v>
      </c>
      <c r="M553" s="46">
        <f t="shared" si="285"/>
        <v>32047137.71</v>
      </c>
      <c r="N553" s="46">
        <f t="shared" si="285"/>
        <v>24646962.54</v>
      </c>
      <c r="O553" s="46">
        <f t="shared" si="285"/>
        <v>23506842.65</v>
      </c>
      <c r="P553" s="46">
        <f t="shared" si="285"/>
        <v>32873652.27</v>
      </c>
      <c r="Q553" s="46">
        <f t="shared" si="285"/>
        <v>13218943.81</v>
      </c>
      <c r="R553" s="46">
        <f t="shared" si="285"/>
        <v>26739981.32</v>
      </c>
      <c r="S553" s="46">
        <f t="shared" si="285"/>
        <v>30333277.93</v>
      </c>
      <c r="T553" s="46">
        <f t="shared" si="285"/>
        <v>36492765.99</v>
      </c>
      <c r="U553" s="46">
        <f t="shared" si="285"/>
        <v>23188679.87</v>
      </c>
      <c r="V553" s="46">
        <f t="shared" si="285"/>
        <v>25378745.46</v>
      </c>
      <c r="W553" s="46">
        <f aca="true" t="shared" si="286" ref="W553:W555">+W554</f>
        <v>295786941.71</v>
      </c>
      <c r="X553" s="38"/>
    </row>
    <row r="554" spans="1:24" ht="15">
      <c r="A554" s="2">
        <v>2609</v>
      </c>
      <c r="B554" s="4" t="s">
        <v>763</v>
      </c>
      <c r="C554" s="4">
        <v>42111072609</v>
      </c>
      <c r="D554" s="2">
        <v>2609</v>
      </c>
      <c r="E554" s="42">
        <v>8</v>
      </c>
      <c r="F554" s="42">
        <v>1</v>
      </c>
      <c r="G554" s="42" t="s">
        <v>169</v>
      </c>
      <c r="H554" s="42">
        <f>+D554</f>
        <v>2609</v>
      </c>
      <c r="I554" s="42" t="str">
        <f t="shared" si="261"/>
        <v>8-1-06-2609</v>
      </c>
      <c r="J554" s="4" t="s">
        <v>764</v>
      </c>
      <c r="K554" s="5">
        <v>0</v>
      </c>
      <c r="L554" s="5">
        <v>27359952.16</v>
      </c>
      <c r="M554" s="5">
        <v>32047137.71</v>
      </c>
      <c r="N554" s="5">
        <v>24646962.54</v>
      </c>
      <c r="O554" s="5">
        <v>23506842.65</v>
      </c>
      <c r="P554" s="5">
        <v>32873652.27</v>
      </c>
      <c r="Q554" s="5">
        <v>13218943.81</v>
      </c>
      <c r="R554" s="5">
        <v>26739981.32</v>
      </c>
      <c r="S554" s="5">
        <v>30333277.93</v>
      </c>
      <c r="T554" s="5">
        <v>36492765.99</v>
      </c>
      <c r="U554" s="5">
        <v>23188679.87</v>
      </c>
      <c r="V554" s="5">
        <v>25378745.46</v>
      </c>
      <c r="W554" s="5">
        <f>SUM(K554:V554)</f>
        <v>295786941.71</v>
      </c>
      <c r="X554" s="38"/>
    </row>
    <row r="555" spans="1:24" ht="15">
      <c r="A555" s="2"/>
      <c r="B555" s="4"/>
      <c r="C555" s="4"/>
      <c r="D555" s="2"/>
      <c r="E555" s="45">
        <v>8</v>
      </c>
      <c r="F555" s="45">
        <v>1</v>
      </c>
      <c r="G555" s="45" t="s">
        <v>175</v>
      </c>
      <c r="H555" s="45">
        <v>0</v>
      </c>
      <c r="I555" s="45" t="str">
        <f t="shared" si="261"/>
        <v>8-1-07-0</v>
      </c>
      <c r="J555" s="44" t="s">
        <v>765</v>
      </c>
      <c r="K555" s="46">
        <f t="shared" si="285"/>
        <v>0</v>
      </c>
      <c r="L555" s="46">
        <f t="shared" si="285"/>
        <v>0</v>
      </c>
      <c r="M555" s="46">
        <f t="shared" si="285"/>
        <v>0</v>
      </c>
      <c r="N555" s="46">
        <f t="shared" si="285"/>
        <v>0</v>
      </c>
      <c r="O555" s="46">
        <f t="shared" si="285"/>
        <v>0</v>
      </c>
      <c r="P555" s="46">
        <f t="shared" si="285"/>
        <v>0</v>
      </c>
      <c r="Q555" s="46">
        <f t="shared" si="285"/>
        <v>0</v>
      </c>
      <c r="R555" s="46">
        <f t="shared" si="285"/>
        <v>0</v>
      </c>
      <c r="S555" s="46">
        <f t="shared" si="285"/>
        <v>0</v>
      </c>
      <c r="T555" s="46">
        <f t="shared" si="285"/>
        <v>0</v>
      </c>
      <c r="U555" s="46">
        <f t="shared" si="285"/>
        <v>0</v>
      </c>
      <c r="V555" s="46">
        <f t="shared" si="285"/>
        <v>0</v>
      </c>
      <c r="W555" s="46">
        <f t="shared" si="286"/>
        <v>0</v>
      </c>
      <c r="X555" s="38"/>
    </row>
    <row r="556" spans="1:24" ht="15">
      <c r="A556" s="2"/>
      <c r="B556" s="4"/>
      <c r="C556" s="4"/>
      <c r="D556" s="2"/>
      <c r="E556" s="3">
        <v>8</v>
      </c>
      <c r="F556" s="3">
        <v>1</v>
      </c>
      <c r="G556" s="3" t="s">
        <v>175</v>
      </c>
      <c r="H556" s="3">
        <v>0</v>
      </c>
      <c r="I556" s="3" t="str">
        <f t="shared" si="261"/>
        <v>8-1-07-0</v>
      </c>
      <c r="J556" s="4" t="s">
        <v>765</v>
      </c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>
        <f>SUM(K556:V556)</f>
        <v>0</v>
      </c>
      <c r="X556" s="38"/>
    </row>
    <row r="557" spans="1:24" ht="15">
      <c r="A557" s="2"/>
      <c r="B557" s="41"/>
      <c r="C557" s="41"/>
      <c r="D557" s="2"/>
      <c r="E557" s="42">
        <v>8</v>
      </c>
      <c r="F557" s="42">
        <v>2</v>
      </c>
      <c r="G557" s="42" t="s">
        <v>12</v>
      </c>
      <c r="H557" s="42">
        <v>0</v>
      </c>
      <c r="I557" s="42" t="str">
        <f t="shared" si="261"/>
        <v>8-2-00-0</v>
      </c>
      <c r="J557" s="41" t="s">
        <v>766</v>
      </c>
      <c r="K557" s="43">
        <f aca="true" t="shared" si="287" ref="K557:V557">+K558+K561</f>
        <v>127687437.65</v>
      </c>
      <c r="L557" s="43">
        <f t="shared" si="287"/>
        <v>127685404.65</v>
      </c>
      <c r="M557" s="43">
        <f t="shared" si="287"/>
        <v>127680983.65</v>
      </c>
      <c r="N557" s="43">
        <f t="shared" si="287"/>
        <v>127674391.65</v>
      </c>
      <c r="O557" s="43">
        <f t="shared" si="287"/>
        <v>127674017.65</v>
      </c>
      <c r="P557" s="43">
        <f t="shared" si="287"/>
        <v>127671886.65</v>
      </c>
      <c r="Q557" s="43">
        <f t="shared" si="287"/>
        <v>127672814.65</v>
      </c>
      <c r="R557" s="43">
        <f t="shared" si="287"/>
        <v>127674496.65</v>
      </c>
      <c r="S557" s="43">
        <f t="shared" si="287"/>
        <v>127676254.65</v>
      </c>
      <c r="T557" s="43">
        <f t="shared" si="287"/>
        <v>127679107.7</v>
      </c>
      <c r="U557" s="43">
        <f t="shared" si="287"/>
        <v>100457363.65</v>
      </c>
      <c r="V557" s="43">
        <f t="shared" si="287"/>
        <v>100455664.8</v>
      </c>
      <c r="W557" s="43">
        <f aca="true" t="shared" si="288" ref="W557">+W558+W561</f>
        <v>1477689824</v>
      </c>
      <c r="X557" s="38"/>
    </row>
    <row r="558" spans="1:24" ht="15">
      <c r="A558" s="2"/>
      <c r="B558" s="44"/>
      <c r="C558" s="44"/>
      <c r="D558" s="2"/>
      <c r="E558" s="45">
        <v>8</v>
      </c>
      <c r="F558" s="45">
        <v>2</v>
      </c>
      <c r="G558" s="45" t="s">
        <v>15</v>
      </c>
      <c r="H558" s="45">
        <v>0</v>
      </c>
      <c r="I558" s="45" t="str">
        <f t="shared" si="261"/>
        <v>8-2-01-0</v>
      </c>
      <c r="J558" s="44" t="s">
        <v>767</v>
      </c>
      <c r="K558" s="46">
        <f aca="true" t="shared" si="289" ref="K558:V558">SUM(K559:K560)</f>
        <v>27403429</v>
      </c>
      <c r="L558" s="46">
        <f t="shared" si="289"/>
        <v>27402290</v>
      </c>
      <c r="M558" s="46">
        <f t="shared" si="289"/>
        <v>27401076</v>
      </c>
      <c r="N558" s="46">
        <f t="shared" si="289"/>
        <v>27397886</v>
      </c>
      <c r="O558" s="46">
        <f t="shared" si="289"/>
        <v>27396668</v>
      </c>
      <c r="P558" s="46">
        <f t="shared" si="289"/>
        <v>27396365</v>
      </c>
      <c r="Q558" s="46">
        <f t="shared" si="289"/>
        <v>27396672</v>
      </c>
      <c r="R558" s="46">
        <f t="shared" si="289"/>
        <v>27397518</v>
      </c>
      <c r="S558" s="46">
        <f t="shared" si="289"/>
        <v>27398731</v>
      </c>
      <c r="T558" s="46">
        <f t="shared" si="289"/>
        <v>27400193</v>
      </c>
      <c r="U558" s="46">
        <f t="shared" si="289"/>
        <v>176803</v>
      </c>
      <c r="V558" s="46">
        <f t="shared" si="289"/>
        <v>173301</v>
      </c>
      <c r="W558" s="46">
        <f aca="true" t="shared" si="290" ref="W558">SUM(W559:W560)</f>
        <v>274340932</v>
      </c>
      <c r="X558" s="38"/>
    </row>
    <row r="559" spans="1:24" ht="15">
      <c r="A559" s="2">
        <v>2701</v>
      </c>
      <c r="B559" s="4" t="s">
        <v>768</v>
      </c>
      <c r="C559" s="4">
        <v>42121022701</v>
      </c>
      <c r="D559" s="2">
        <v>2701</v>
      </c>
      <c r="E559" s="3">
        <v>8</v>
      </c>
      <c r="F559" s="3">
        <v>2</v>
      </c>
      <c r="G559" s="3" t="s">
        <v>15</v>
      </c>
      <c r="H559" s="3">
        <f aca="true" t="shared" si="291" ref="H559:H560">+D559</f>
        <v>2701</v>
      </c>
      <c r="I559" s="3" t="str">
        <f t="shared" si="261"/>
        <v>8-2-01-2701</v>
      </c>
      <c r="J559" s="4" t="s">
        <v>769</v>
      </c>
      <c r="K559" s="5">
        <v>27226132</v>
      </c>
      <c r="L559" s="5">
        <v>27226132</v>
      </c>
      <c r="M559" s="5">
        <v>27226132</v>
      </c>
      <c r="N559" s="5">
        <v>27226132</v>
      </c>
      <c r="O559" s="5">
        <v>27226132</v>
      </c>
      <c r="P559" s="5">
        <v>27226132</v>
      </c>
      <c r="Q559" s="5">
        <v>27226132</v>
      </c>
      <c r="R559" s="5">
        <v>27226132</v>
      </c>
      <c r="S559" s="5">
        <v>27226132</v>
      </c>
      <c r="T559" s="5">
        <v>27226128</v>
      </c>
      <c r="U559" s="5">
        <v>0</v>
      </c>
      <c r="V559" s="5">
        <v>0</v>
      </c>
      <c r="W559" s="5">
        <f aca="true" t="shared" si="292" ref="W559:W560">SUM(K559:V559)</f>
        <v>272261316</v>
      </c>
      <c r="X559" s="38"/>
    </row>
    <row r="560" spans="1:24" ht="15">
      <c r="A560" s="2">
        <v>2702</v>
      </c>
      <c r="B560" s="4" t="s">
        <v>770</v>
      </c>
      <c r="C560" s="4">
        <v>42121022702</v>
      </c>
      <c r="D560" s="2">
        <v>2702</v>
      </c>
      <c r="E560" s="3">
        <v>8</v>
      </c>
      <c r="F560" s="3">
        <v>2</v>
      </c>
      <c r="G560" s="3" t="s">
        <v>15</v>
      </c>
      <c r="H560" s="3">
        <f t="shared" si="291"/>
        <v>2702</v>
      </c>
      <c r="I560" s="3" t="str">
        <f t="shared" si="261"/>
        <v>8-2-01-2702</v>
      </c>
      <c r="J560" s="4" t="s">
        <v>771</v>
      </c>
      <c r="K560" s="5">
        <v>177297</v>
      </c>
      <c r="L560" s="5">
        <v>176158</v>
      </c>
      <c r="M560" s="5">
        <v>174944</v>
      </c>
      <c r="N560" s="5">
        <v>171754</v>
      </c>
      <c r="O560" s="5">
        <v>170536</v>
      </c>
      <c r="P560" s="5">
        <v>170233</v>
      </c>
      <c r="Q560" s="5">
        <v>170540</v>
      </c>
      <c r="R560" s="5">
        <v>171386</v>
      </c>
      <c r="S560" s="5">
        <v>172599</v>
      </c>
      <c r="T560" s="5">
        <v>174065</v>
      </c>
      <c r="U560" s="5">
        <v>176803</v>
      </c>
      <c r="V560" s="5">
        <v>173301</v>
      </c>
      <c r="W560" s="5">
        <f t="shared" si="292"/>
        <v>2079616</v>
      </c>
      <c r="X560" s="38"/>
    </row>
    <row r="561" spans="1:24" ht="15">
      <c r="A561" s="2"/>
      <c r="B561" s="44"/>
      <c r="C561" s="44"/>
      <c r="D561" s="2"/>
      <c r="E561" s="45">
        <v>8</v>
      </c>
      <c r="F561" s="45">
        <v>2</v>
      </c>
      <c r="G561" s="45" t="s">
        <v>19</v>
      </c>
      <c r="H561" s="45">
        <v>0</v>
      </c>
      <c r="I561" s="45" t="str">
        <f t="shared" si="261"/>
        <v>8-2-02-0</v>
      </c>
      <c r="J561" s="44" t="s">
        <v>772</v>
      </c>
      <c r="K561" s="46">
        <f aca="true" t="shared" si="293" ref="K561:V561">SUM(K562:K563)</f>
        <v>100284008.65</v>
      </c>
      <c r="L561" s="46">
        <f t="shared" si="293"/>
        <v>100283114.65</v>
      </c>
      <c r="M561" s="46">
        <f t="shared" si="293"/>
        <v>100279907.65</v>
      </c>
      <c r="N561" s="46">
        <f t="shared" si="293"/>
        <v>100276505.65</v>
      </c>
      <c r="O561" s="46">
        <f t="shared" si="293"/>
        <v>100277349.65</v>
      </c>
      <c r="P561" s="46">
        <f t="shared" si="293"/>
        <v>100275521.65</v>
      </c>
      <c r="Q561" s="46">
        <f t="shared" si="293"/>
        <v>100276142.65</v>
      </c>
      <c r="R561" s="46">
        <f t="shared" si="293"/>
        <v>100276978.65</v>
      </c>
      <c r="S561" s="46">
        <f t="shared" si="293"/>
        <v>100277523.65</v>
      </c>
      <c r="T561" s="46">
        <f t="shared" si="293"/>
        <v>100278914.7</v>
      </c>
      <c r="U561" s="46">
        <f t="shared" si="293"/>
        <v>100280560.65</v>
      </c>
      <c r="V561" s="46">
        <f t="shared" si="293"/>
        <v>100282363.8</v>
      </c>
      <c r="W561" s="46">
        <f aca="true" t="shared" si="294" ref="W561">SUM(W562:W563)</f>
        <v>1203348892</v>
      </c>
      <c r="X561" s="38"/>
    </row>
    <row r="562" spans="1:24" ht="15">
      <c r="A562" s="2">
        <v>2703</v>
      </c>
      <c r="B562" s="4" t="s">
        <v>773</v>
      </c>
      <c r="C562" s="4">
        <v>42121032703</v>
      </c>
      <c r="D562" s="2">
        <v>2703</v>
      </c>
      <c r="E562" s="3">
        <v>8</v>
      </c>
      <c r="F562" s="3">
        <v>2</v>
      </c>
      <c r="G562" s="3" t="s">
        <v>19</v>
      </c>
      <c r="H562" s="3">
        <f aca="true" t="shared" si="295" ref="H562:H563">+D562</f>
        <v>2703</v>
      </c>
      <c r="I562" s="3" t="str">
        <f t="shared" si="261"/>
        <v>8-2-02-2703</v>
      </c>
      <c r="J562" s="4" t="s">
        <v>774</v>
      </c>
      <c r="K562" s="5">
        <v>99926511.65</v>
      </c>
      <c r="L562" s="5">
        <v>99926511.65</v>
      </c>
      <c r="M562" s="5">
        <v>99926511.65</v>
      </c>
      <c r="N562" s="5">
        <v>99926511.65</v>
      </c>
      <c r="O562" s="5">
        <v>99926511.65</v>
      </c>
      <c r="P562" s="5">
        <v>99926511.65</v>
      </c>
      <c r="Q562" s="5">
        <v>99926511.65</v>
      </c>
      <c r="R562" s="5">
        <v>99926511.65</v>
      </c>
      <c r="S562" s="5">
        <v>99926511.65</v>
      </c>
      <c r="T562" s="5">
        <v>99926511.7</v>
      </c>
      <c r="U562" s="5">
        <v>99926511.65</v>
      </c>
      <c r="V562" s="5">
        <v>99926513.8</v>
      </c>
      <c r="W562" s="5">
        <f aca="true" t="shared" si="296" ref="W562:W563">SUM(K562:V562)</f>
        <v>1199118142</v>
      </c>
      <c r="X562" s="38"/>
    </row>
    <row r="563" spans="1:24" ht="15">
      <c r="A563" s="2">
        <v>2704</v>
      </c>
      <c r="B563" s="4" t="s">
        <v>775</v>
      </c>
      <c r="C563" s="4">
        <v>42121032704</v>
      </c>
      <c r="D563" s="2">
        <v>2704</v>
      </c>
      <c r="E563" s="3">
        <v>8</v>
      </c>
      <c r="F563" s="3">
        <v>2</v>
      </c>
      <c r="G563" s="3" t="s">
        <v>19</v>
      </c>
      <c r="H563" s="3">
        <f t="shared" si="295"/>
        <v>2704</v>
      </c>
      <c r="I563" s="3" t="str">
        <f t="shared" si="261"/>
        <v>8-2-02-2704</v>
      </c>
      <c r="J563" s="4" t="s">
        <v>776</v>
      </c>
      <c r="K563" s="5">
        <v>357497</v>
      </c>
      <c r="L563" s="5">
        <v>356603</v>
      </c>
      <c r="M563" s="5">
        <v>353396</v>
      </c>
      <c r="N563" s="5">
        <v>349994</v>
      </c>
      <c r="O563" s="5">
        <v>350838</v>
      </c>
      <c r="P563" s="5">
        <v>349010</v>
      </c>
      <c r="Q563" s="5">
        <v>349631</v>
      </c>
      <c r="R563" s="5">
        <v>350467</v>
      </c>
      <c r="S563" s="5">
        <v>351012</v>
      </c>
      <c r="T563" s="5">
        <v>352403</v>
      </c>
      <c r="U563" s="5">
        <v>354049</v>
      </c>
      <c r="V563" s="5">
        <v>355850</v>
      </c>
      <c r="W563" s="5">
        <f t="shared" si="296"/>
        <v>4230750</v>
      </c>
      <c r="X563" s="38"/>
    </row>
    <row r="564" spans="1:24" ht="15">
      <c r="A564" s="2"/>
      <c r="B564" s="41"/>
      <c r="C564" s="41"/>
      <c r="D564" s="2"/>
      <c r="E564" s="42">
        <v>8</v>
      </c>
      <c r="F564" s="42">
        <v>3</v>
      </c>
      <c r="G564" s="42" t="s">
        <v>12</v>
      </c>
      <c r="H564" s="42">
        <v>0</v>
      </c>
      <c r="I564" s="42" t="str">
        <f t="shared" si="261"/>
        <v>8-3-00-0</v>
      </c>
      <c r="J564" s="41" t="s">
        <v>734</v>
      </c>
      <c r="K564" s="43">
        <f aca="true" t="shared" si="297" ref="K564:V564">+K565+K567+K569+K571+K573+K575+K577+K579+K581+K583</f>
        <v>0</v>
      </c>
      <c r="L564" s="43">
        <f t="shared" si="297"/>
        <v>0</v>
      </c>
      <c r="M564" s="43">
        <f t="shared" si="297"/>
        <v>0</v>
      </c>
      <c r="N564" s="43">
        <f t="shared" si="297"/>
        <v>0</v>
      </c>
      <c r="O564" s="43">
        <f t="shared" si="297"/>
        <v>500000</v>
      </c>
      <c r="P564" s="43">
        <f t="shared" si="297"/>
        <v>200000</v>
      </c>
      <c r="Q564" s="43">
        <f t="shared" si="297"/>
        <v>27100000</v>
      </c>
      <c r="R564" s="43">
        <f t="shared" si="297"/>
        <v>3000000</v>
      </c>
      <c r="S564" s="43">
        <f t="shared" si="297"/>
        <v>18000000</v>
      </c>
      <c r="T564" s="43">
        <f t="shared" si="297"/>
        <v>3200000</v>
      </c>
      <c r="U564" s="43">
        <f t="shared" si="297"/>
        <v>3600000</v>
      </c>
      <c r="V564" s="43">
        <f t="shared" si="297"/>
        <v>7000000</v>
      </c>
      <c r="W564" s="43">
        <f aca="true" t="shared" si="298" ref="W564">+W565+W567+W569+W571+W573+W575+W577+W579+W581+W583</f>
        <v>62600000</v>
      </c>
      <c r="X564" s="38"/>
    </row>
    <row r="565" spans="1:24" ht="15">
      <c r="A565" s="2"/>
      <c r="B565" s="44"/>
      <c r="C565" s="44"/>
      <c r="D565" s="2"/>
      <c r="E565" s="45">
        <v>8</v>
      </c>
      <c r="F565" s="45">
        <v>3</v>
      </c>
      <c r="G565" s="45" t="s">
        <v>15</v>
      </c>
      <c r="H565" s="45">
        <v>0</v>
      </c>
      <c r="I565" s="45" t="str">
        <f t="shared" si="261"/>
        <v>8-3-01-0</v>
      </c>
      <c r="J565" s="44" t="s">
        <v>777</v>
      </c>
      <c r="K565" s="46">
        <f aca="true" t="shared" si="299" ref="K565:V565">SUM(K566:K566)</f>
        <v>0</v>
      </c>
      <c r="L565" s="46">
        <f t="shared" si="299"/>
        <v>0</v>
      </c>
      <c r="M565" s="46">
        <f t="shared" si="299"/>
        <v>0</v>
      </c>
      <c r="N565" s="46">
        <f t="shared" si="299"/>
        <v>0</v>
      </c>
      <c r="O565" s="46">
        <f t="shared" si="299"/>
        <v>0</v>
      </c>
      <c r="P565" s="46">
        <f t="shared" si="299"/>
        <v>200000</v>
      </c>
      <c r="Q565" s="46">
        <f t="shared" si="299"/>
        <v>300000</v>
      </c>
      <c r="R565" s="46">
        <f t="shared" si="299"/>
        <v>0</v>
      </c>
      <c r="S565" s="46">
        <f t="shared" si="299"/>
        <v>0</v>
      </c>
      <c r="T565" s="46">
        <f t="shared" si="299"/>
        <v>0</v>
      </c>
      <c r="U565" s="46">
        <f t="shared" si="299"/>
        <v>0</v>
      </c>
      <c r="V565" s="46">
        <f t="shared" si="299"/>
        <v>0</v>
      </c>
      <c r="W565" s="46">
        <f aca="true" t="shared" si="300" ref="W565">SUM(W566:W566)</f>
        <v>500000</v>
      </c>
      <c r="X565" s="38"/>
    </row>
    <row r="566" spans="1:24" ht="15">
      <c r="A566" s="2">
        <v>2801</v>
      </c>
      <c r="B566" s="4" t="s">
        <v>778</v>
      </c>
      <c r="C566" s="4">
        <v>42131022801</v>
      </c>
      <c r="D566" s="2">
        <v>2801</v>
      </c>
      <c r="E566" s="3">
        <v>8</v>
      </c>
      <c r="F566" s="3">
        <v>3</v>
      </c>
      <c r="G566" s="3" t="s">
        <v>15</v>
      </c>
      <c r="H566" s="3">
        <f>+D566</f>
        <v>2801</v>
      </c>
      <c r="I566" s="3" t="str">
        <f t="shared" si="261"/>
        <v>8-3-01-2801</v>
      </c>
      <c r="J566" s="4" t="s">
        <v>777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200000</v>
      </c>
      <c r="Q566" s="5">
        <v>300000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f>SUM(K566:V566)</f>
        <v>500000</v>
      </c>
      <c r="X566" s="38"/>
    </row>
    <row r="567" spans="1:24" ht="15">
      <c r="A567" s="2"/>
      <c r="B567" s="44"/>
      <c r="C567" s="44"/>
      <c r="D567" s="2"/>
      <c r="E567" s="45">
        <v>8</v>
      </c>
      <c r="F567" s="45">
        <v>3</v>
      </c>
      <c r="G567" s="45" t="s">
        <v>19</v>
      </c>
      <c r="H567" s="45">
        <v>0</v>
      </c>
      <c r="I567" s="45" t="str">
        <f t="shared" si="261"/>
        <v>8-3-02-0</v>
      </c>
      <c r="J567" s="44" t="s">
        <v>779</v>
      </c>
      <c r="K567" s="46">
        <f aca="true" t="shared" si="301" ref="K567:V567">SUM(K568:K568)</f>
        <v>0</v>
      </c>
      <c r="L567" s="46">
        <f t="shared" si="301"/>
        <v>0</v>
      </c>
      <c r="M567" s="46">
        <f t="shared" si="301"/>
        <v>0</v>
      </c>
      <c r="N567" s="46">
        <f t="shared" si="301"/>
        <v>0</v>
      </c>
      <c r="O567" s="46">
        <f t="shared" si="301"/>
        <v>0</v>
      </c>
      <c r="P567" s="46">
        <f t="shared" si="301"/>
        <v>0</v>
      </c>
      <c r="Q567" s="46">
        <f t="shared" si="301"/>
        <v>0</v>
      </c>
      <c r="R567" s="46">
        <f t="shared" si="301"/>
        <v>0</v>
      </c>
      <c r="S567" s="46">
        <f t="shared" si="301"/>
        <v>0</v>
      </c>
      <c r="T567" s="46">
        <f t="shared" si="301"/>
        <v>0</v>
      </c>
      <c r="U567" s="46">
        <f t="shared" si="301"/>
        <v>0</v>
      </c>
      <c r="V567" s="46">
        <f t="shared" si="301"/>
        <v>0</v>
      </c>
      <c r="W567" s="46">
        <f aca="true" t="shared" si="302" ref="W567">SUM(W568:W568)</f>
        <v>0</v>
      </c>
      <c r="X567" s="38"/>
    </row>
    <row r="568" spans="1:24" ht="15">
      <c r="A568" s="2">
        <v>2802</v>
      </c>
      <c r="B568" s="4" t="s">
        <v>780</v>
      </c>
      <c r="C568" s="4">
        <v>42131032802</v>
      </c>
      <c r="D568" s="2">
        <v>2802</v>
      </c>
      <c r="E568" s="3">
        <v>8</v>
      </c>
      <c r="F568" s="3">
        <v>3</v>
      </c>
      <c r="G568" s="3" t="s">
        <v>19</v>
      </c>
      <c r="H568" s="3">
        <f>+D568</f>
        <v>2802</v>
      </c>
      <c r="I568" s="3" t="str">
        <f t="shared" si="261"/>
        <v>8-3-02-2802</v>
      </c>
      <c r="J568" s="4" t="s">
        <v>781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f>SUM(K568:V568)</f>
        <v>0</v>
      </c>
      <c r="X568" s="38"/>
    </row>
    <row r="569" spans="1:24" ht="15">
      <c r="A569" s="2"/>
      <c r="B569" s="44"/>
      <c r="C569" s="44"/>
      <c r="D569" s="2"/>
      <c r="E569" s="45">
        <v>8</v>
      </c>
      <c r="F569" s="45">
        <v>3</v>
      </c>
      <c r="G569" s="45" t="s">
        <v>23</v>
      </c>
      <c r="H569" s="45">
        <v>0</v>
      </c>
      <c r="I569" s="45" t="str">
        <f t="shared" si="261"/>
        <v>8-3-03-0</v>
      </c>
      <c r="J569" s="44" t="s">
        <v>782</v>
      </c>
      <c r="K569" s="46">
        <f aca="true" t="shared" si="303" ref="K569:V569">SUM(K570:K570)</f>
        <v>0</v>
      </c>
      <c r="L569" s="46">
        <f t="shared" si="303"/>
        <v>0</v>
      </c>
      <c r="M569" s="46">
        <f t="shared" si="303"/>
        <v>0</v>
      </c>
      <c r="N569" s="46">
        <f t="shared" si="303"/>
        <v>0</v>
      </c>
      <c r="O569" s="46">
        <f t="shared" si="303"/>
        <v>500000</v>
      </c>
      <c r="P569" s="46">
        <f t="shared" si="303"/>
        <v>0</v>
      </c>
      <c r="Q569" s="46">
        <f t="shared" si="303"/>
        <v>26800000</v>
      </c>
      <c r="R569" s="46">
        <f t="shared" si="303"/>
        <v>3000000</v>
      </c>
      <c r="S569" s="46">
        <f t="shared" si="303"/>
        <v>18000000</v>
      </c>
      <c r="T569" s="46">
        <f t="shared" si="303"/>
        <v>3200000</v>
      </c>
      <c r="U569" s="46">
        <f t="shared" si="303"/>
        <v>3600000</v>
      </c>
      <c r="V569" s="46">
        <f t="shared" si="303"/>
        <v>7000000</v>
      </c>
      <c r="W569" s="46">
        <f aca="true" t="shared" si="304" ref="W569">SUM(W570:W570)</f>
        <v>62100000</v>
      </c>
      <c r="X569" s="38"/>
    </row>
    <row r="570" spans="1:24" ht="15">
      <c r="A570" s="2">
        <v>2803</v>
      </c>
      <c r="B570" s="4" t="s">
        <v>783</v>
      </c>
      <c r="C570" s="4">
        <v>42131042803</v>
      </c>
      <c r="D570" s="2">
        <v>2803</v>
      </c>
      <c r="E570" s="3">
        <v>8</v>
      </c>
      <c r="F570" s="3">
        <v>3</v>
      </c>
      <c r="G570" s="3" t="s">
        <v>23</v>
      </c>
      <c r="H570" s="3">
        <f>+D570</f>
        <v>2803</v>
      </c>
      <c r="I570" s="3" t="str">
        <f t="shared" si="261"/>
        <v>8-3-03-2803</v>
      </c>
      <c r="J570" s="4" t="s">
        <v>782</v>
      </c>
      <c r="K570" s="5">
        <v>0</v>
      </c>
      <c r="L570" s="5">
        <v>0</v>
      </c>
      <c r="M570" s="5">
        <v>0</v>
      </c>
      <c r="N570" s="5">
        <v>0</v>
      </c>
      <c r="O570" s="5">
        <v>500000</v>
      </c>
      <c r="P570" s="5">
        <v>0</v>
      </c>
      <c r="Q570" s="5">
        <v>26800000</v>
      </c>
      <c r="R570" s="5">
        <v>3000000</v>
      </c>
      <c r="S570" s="5">
        <v>18000000</v>
      </c>
      <c r="T570" s="5">
        <v>3200000</v>
      </c>
      <c r="U570" s="5">
        <v>3600000</v>
      </c>
      <c r="V570" s="5">
        <v>7000000</v>
      </c>
      <c r="W570" s="5">
        <f>SUM(K570:V570)</f>
        <v>62100000</v>
      </c>
      <c r="X570" s="38"/>
    </row>
    <row r="571" spans="1:24" ht="15">
      <c r="A571" s="2"/>
      <c r="B571" s="44"/>
      <c r="C571" s="44"/>
      <c r="D571" s="2"/>
      <c r="E571" s="45">
        <v>8</v>
      </c>
      <c r="F571" s="45">
        <v>3</v>
      </c>
      <c r="G571" s="45" t="s">
        <v>148</v>
      </c>
      <c r="H571" s="45">
        <v>0</v>
      </c>
      <c r="I571" s="45" t="str">
        <f t="shared" si="261"/>
        <v>8-3-04-0</v>
      </c>
      <c r="J571" s="44" t="s">
        <v>784</v>
      </c>
      <c r="K571" s="46">
        <f aca="true" t="shared" si="305" ref="K571:V571">SUM(K572:K572)</f>
        <v>0</v>
      </c>
      <c r="L571" s="46">
        <f t="shared" si="305"/>
        <v>0</v>
      </c>
      <c r="M571" s="46">
        <f t="shared" si="305"/>
        <v>0</v>
      </c>
      <c r="N571" s="46">
        <f t="shared" si="305"/>
        <v>0</v>
      </c>
      <c r="O571" s="46">
        <f t="shared" si="305"/>
        <v>0</v>
      </c>
      <c r="P571" s="46">
        <f t="shared" si="305"/>
        <v>0</v>
      </c>
      <c r="Q571" s="46">
        <f t="shared" si="305"/>
        <v>0</v>
      </c>
      <c r="R571" s="46">
        <f t="shared" si="305"/>
        <v>0</v>
      </c>
      <c r="S571" s="46">
        <f t="shared" si="305"/>
        <v>0</v>
      </c>
      <c r="T571" s="46">
        <f t="shared" si="305"/>
        <v>0</v>
      </c>
      <c r="U571" s="46">
        <f t="shared" si="305"/>
        <v>0</v>
      </c>
      <c r="V571" s="46">
        <f t="shared" si="305"/>
        <v>0</v>
      </c>
      <c r="W571" s="46">
        <f aca="true" t="shared" si="306" ref="W571">SUM(W572:W572)</f>
        <v>0</v>
      </c>
      <c r="X571" s="38"/>
    </row>
    <row r="572" spans="1:24" ht="15">
      <c r="A572" s="2">
        <v>2804</v>
      </c>
      <c r="B572" s="4" t="s">
        <v>785</v>
      </c>
      <c r="C572" s="4">
        <v>42131052804</v>
      </c>
      <c r="D572" s="2">
        <v>2804</v>
      </c>
      <c r="E572" s="3">
        <v>8</v>
      </c>
      <c r="F572" s="3">
        <v>3</v>
      </c>
      <c r="G572" s="3" t="s">
        <v>148</v>
      </c>
      <c r="H572" s="3">
        <f>+D572</f>
        <v>2804</v>
      </c>
      <c r="I572" s="3" t="str">
        <f t="shared" si="261"/>
        <v>8-3-04-2804</v>
      </c>
      <c r="J572" s="4" t="s">
        <v>786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f>SUM(K572:V572)</f>
        <v>0</v>
      </c>
      <c r="X572" s="38"/>
    </row>
    <row r="573" spans="1:24" ht="15">
      <c r="A573" s="2"/>
      <c r="B573" s="44"/>
      <c r="C573" s="44"/>
      <c r="D573" s="2"/>
      <c r="E573" s="45">
        <v>8</v>
      </c>
      <c r="F573" s="45">
        <v>3</v>
      </c>
      <c r="G573" s="45" t="s">
        <v>159</v>
      </c>
      <c r="H573" s="45">
        <v>0</v>
      </c>
      <c r="I573" s="45" t="str">
        <f t="shared" si="261"/>
        <v>8-3-05-0</v>
      </c>
      <c r="J573" s="44" t="s">
        <v>787</v>
      </c>
      <c r="K573" s="46">
        <f aca="true" t="shared" si="307" ref="K573:V573">SUM(K574:K574)</f>
        <v>0</v>
      </c>
      <c r="L573" s="46">
        <f t="shared" si="307"/>
        <v>0</v>
      </c>
      <c r="M573" s="46">
        <f t="shared" si="307"/>
        <v>0</v>
      </c>
      <c r="N573" s="46">
        <f t="shared" si="307"/>
        <v>0</v>
      </c>
      <c r="O573" s="46">
        <f t="shared" si="307"/>
        <v>0</v>
      </c>
      <c r="P573" s="46">
        <f t="shared" si="307"/>
        <v>0</v>
      </c>
      <c r="Q573" s="46">
        <f t="shared" si="307"/>
        <v>0</v>
      </c>
      <c r="R573" s="46">
        <f t="shared" si="307"/>
        <v>0</v>
      </c>
      <c r="S573" s="46">
        <f t="shared" si="307"/>
        <v>0</v>
      </c>
      <c r="T573" s="46">
        <f t="shared" si="307"/>
        <v>0</v>
      </c>
      <c r="U573" s="46">
        <f t="shared" si="307"/>
        <v>0</v>
      </c>
      <c r="V573" s="46">
        <f t="shared" si="307"/>
        <v>0</v>
      </c>
      <c r="W573" s="46">
        <f aca="true" t="shared" si="308" ref="W573">SUM(W574:W574)</f>
        <v>0</v>
      </c>
      <c r="X573" s="38"/>
    </row>
    <row r="574" spans="1:24" ht="15">
      <c r="A574" s="2"/>
      <c r="B574" s="4"/>
      <c r="C574" s="4"/>
      <c r="D574" s="2"/>
      <c r="E574" s="42">
        <v>8</v>
      </c>
      <c r="F574" s="42">
        <v>3</v>
      </c>
      <c r="G574" s="42" t="s">
        <v>159</v>
      </c>
      <c r="H574" s="42">
        <v>0</v>
      </c>
      <c r="I574" s="42" t="str">
        <f t="shared" si="261"/>
        <v>8-3-05-0</v>
      </c>
      <c r="J574" s="4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>
        <f>SUM(K574:V574)</f>
        <v>0</v>
      </c>
      <c r="X574" s="38"/>
    </row>
    <row r="575" spans="1:24" ht="15">
      <c r="A575" s="2"/>
      <c r="B575" s="44"/>
      <c r="C575" s="44"/>
      <c r="D575" s="2"/>
      <c r="E575" s="45">
        <v>8</v>
      </c>
      <c r="F575" s="45">
        <v>3</v>
      </c>
      <c r="G575" s="45" t="s">
        <v>169</v>
      </c>
      <c r="H575" s="45">
        <v>0</v>
      </c>
      <c r="I575" s="45" t="str">
        <f t="shared" si="261"/>
        <v>8-3-06-0</v>
      </c>
      <c r="J575" s="44" t="s">
        <v>788</v>
      </c>
      <c r="K575" s="46">
        <f aca="true" t="shared" si="309" ref="K575:V583">SUM(K576:K576)</f>
        <v>0</v>
      </c>
      <c r="L575" s="46">
        <f t="shared" si="309"/>
        <v>0</v>
      </c>
      <c r="M575" s="46">
        <f t="shared" si="309"/>
        <v>0</v>
      </c>
      <c r="N575" s="46">
        <f t="shared" si="309"/>
        <v>0</v>
      </c>
      <c r="O575" s="46">
        <f t="shared" si="309"/>
        <v>0</v>
      </c>
      <c r="P575" s="46">
        <f t="shared" si="309"/>
        <v>0</v>
      </c>
      <c r="Q575" s="46">
        <f t="shared" si="309"/>
        <v>0</v>
      </c>
      <c r="R575" s="46">
        <f t="shared" si="309"/>
        <v>0</v>
      </c>
      <c r="S575" s="46">
        <f t="shared" si="309"/>
        <v>0</v>
      </c>
      <c r="T575" s="46">
        <f t="shared" si="309"/>
        <v>0</v>
      </c>
      <c r="U575" s="46">
        <f t="shared" si="309"/>
        <v>0</v>
      </c>
      <c r="V575" s="46">
        <f t="shared" si="309"/>
        <v>0</v>
      </c>
      <c r="W575" s="46">
        <f aca="true" t="shared" si="310" ref="W575:W583">SUM(W576:W576)</f>
        <v>0</v>
      </c>
      <c r="X575" s="38"/>
    </row>
    <row r="576" spans="1:24" ht="15">
      <c r="A576" s="2"/>
      <c r="B576" s="4"/>
      <c r="C576" s="4"/>
      <c r="D576" s="2"/>
      <c r="E576" s="42">
        <v>8</v>
      </c>
      <c r="F576" s="42">
        <v>3</v>
      </c>
      <c r="G576" s="42" t="s">
        <v>169</v>
      </c>
      <c r="H576" s="42">
        <v>0</v>
      </c>
      <c r="I576" s="42" t="str">
        <f t="shared" si="261"/>
        <v>8-3-06-0</v>
      </c>
      <c r="J576" s="4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>
        <f>SUM(K576:V576)</f>
        <v>0</v>
      </c>
      <c r="X576" s="38"/>
    </row>
    <row r="577" spans="1:24" ht="15">
      <c r="A577" s="2"/>
      <c r="B577" s="4"/>
      <c r="C577" s="4"/>
      <c r="D577" s="2"/>
      <c r="E577" s="45">
        <v>8</v>
      </c>
      <c r="F577" s="45">
        <v>3</v>
      </c>
      <c r="G577" s="45" t="s">
        <v>175</v>
      </c>
      <c r="H577" s="45">
        <v>0</v>
      </c>
      <c r="I577" s="45" t="str">
        <f t="shared" si="261"/>
        <v>8-3-07-0</v>
      </c>
      <c r="J577" s="44" t="s">
        <v>789</v>
      </c>
      <c r="K577" s="46">
        <f t="shared" si="309"/>
        <v>0</v>
      </c>
      <c r="L577" s="46">
        <f t="shared" si="309"/>
        <v>0</v>
      </c>
      <c r="M577" s="46">
        <f t="shared" si="309"/>
        <v>0</v>
      </c>
      <c r="N577" s="46">
        <f t="shared" si="309"/>
        <v>0</v>
      </c>
      <c r="O577" s="46">
        <f t="shared" si="309"/>
        <v>0</v>
      </c>
      <c r="P577" s="46">
        <f t="shared" si="309"/>
        <v>0</v>
      </c>
      <c r="Q577" s="46">
        <f t="shared" si="309"/>
        <v>0</v>
      </c>
      <c r="R577" s="46">
        <f t="shared" si="309"/>
        <v>0</v>
      </c>
      <c r="S577" s="46">
        <f t="shared" si="309"/>
        <v>0</v>
      </c>
      <c r="T577" s="46">
        <f t="shared" si="309"/>
        <v>0</v>
      </c>
      <c r="U577" s="46">
        <f t="shared" si="309"/>
        <v>0</v>
      </c>
      <c r="V577" s="46">
        <f t="shared" si="309"/>
        <v>0</v>
      </c>
      <c r="W577" s="46">
        <f t="shared" si="310"/>
        <v>0</v>
      </c>
      <c r="X577" s="38"/>
    </row>
    <row r="578" spans="1:24" ht="15">
      <c r="A578" s="2"/>
      <c r="B578" s="4"/>
      <c r="C578" s="4"/>
      <c r="D578" s="2"/>
      <c r="E578" s="42">
        <v>8</v>
      </c>
      <c r="F578" s="42">
        <v>3</v>
      </c>
      <c r="G578" s="42" t="s">
        <v>175</v>
      </c>
      <c r="H578" s="42">
        <v>0</v>
      </c>
      <c r="I578" s="42" t="str">
        <f t="shared" si="261"/>
        <v>8-3-07-0</v>
      </c>
      <c r="J578" s="4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>
        <f>SUM(K578:V578)</f>
        <v>0</v>
      </c>
      <c r="X578" s="38"/>
    </row>
    <row r="579" spans="1:24" ht="15">
      <c r="A579" s="2"/>
      <c r="B579" s="4"/>
      <c r="C579" s="4"/>
      <c r="D579" s="2"/>
      <c r="E579" s="45">
        <v>8</v>
      </c>
      <c r="F579" s="45">
        <v>3</v>
      </c>
      <c r="G579" s="45" t="s">
        <v>193</v>
      </c>
      <c r="H579" s="45">
        <v>0</v>
      </c>
      <c r="I579" s="45" t="str">
        <f t="shared" si="261"/>
        <v>8-3-08-0</v>
      </c>
      <c r="J579" s="44" t="s">
        <v>790</v>
      </c>
      <c r="K579" s="46">
        <f t="shared" si="309"/>
        <v>0</v>
      </c>
      <c r="L579" s="46">
        <f t="shared" si="309"/>
        <v>0</v>
      </c>
      <c r="M579" s="46">
        <f t="shared" si="309"/>
        <v>0</v>
      </c>
      <c r="N579" s="46">
        <f t="shared" si="309"/>
        <v>0</v>
      </c>
      <c r="O579" s="46">
        <f t="shared" si="309"/>
        <v>0</v>
      </c>
      <c r="P579" s="46">
        <f t="shared" si="309"/>
        <v>0</v>
      </c>
      <c r="Q579" s="46">
        <f t="shared" si="309"/>
        <v>0</v>
      </c>
      <c r="R579" s="46">
        <f t="shared" si="309"/>
        <v>0</v>
      </c>
      <c r="S579" s="46">
        <f t="shared" si="309"/>
        <v>0</v>
      </c>
      <c r="T579" s="46">
        <f t="shared" si="309"/>
        <v>0</v>
      </c>
      <c r="U579" s="46">
        <f t="shared" si="309"/>
        <v>0</v>
      </c>
      <c r="V579" s="46">
        <f t="shared" si="309"/>
        <v>0</v>
      </c>
      <c r="W579" s="46">
        <f t="shared" si="310"/>
        <v>0</v>
      </c>
      <c r="X579" s="38"/>
    </row>
    <row r="580" spans="1:24" ht="15">
      <c r="A580" s="2"/>
      <c r="B580" s="4"/>
      <c r="C580" s="4"/>
      <c r="D580" s="2"/>
      <c r="E580" s="42">
        <v>8</v>
      </c>
      <c r="F580" s="42">
        <v>3</v>
      </c>
      <c r="G580" s="42" t="s">
        <v>193</v>
      </c>
      <c r="H580" s="42">
        <v>0</v>
      </c>
      <c r="I580" s="42" t="str">
        <f t="shared" si="261"/>
        <v>8-3-08-0</v>
      </c>
      <c r="J580" s="4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>
        <f>SUM(K580:V580)</f>
        <v>0</v>
      </c>
      <c r="X580" s="38"/>
    </row>
    <row r="581" spans="1:24" ht="15">
      <c r="A581" s="2"/>
      <c r="B581" s="4"/>
      <c r="C581" s="4"/>
      <c r="D581" s="2"/>
      <c r="E581" s="45">
        <v>8</v>
      </c>
      <c r="F581" s="45">
        <v>3</v>
      </c>
      <c r="G581" s="45" t="s">
        <v>202</v>
      </c>
      <c r="H581" s="45">
        <v>0</v>
      </c>
      <c r="I581" s="45" t="str">
        <f t="shared" si="261"/>
        <v>8-3-09-0</v>
      </c>
      <c r="J581" s="44" t="s">
        <v>791</v>
      </c>
      <c r="K581" s="46">
        <f t="shared" si="309"/>
        <v>0</v>
      </c>
      <c r="L581" s="46">
        <f t="shared" si="309"/>
        <v>0</v>
      </c>
      <c r="M581" s="46">
        <f t="shared" si="309"/>
        <v>0</v>
      </c>
      <c r="N581" s="46">
        <f t="shared" si="309"/>
        <v>0</v>
      </c>
      <c r="O581" s="46">
        <f t="shared" si="309"/>
        <v>0</v>
      </c>
      <c r="P581" s="46">
        <f t="shared" si="309"/>
        <v>0</v>
      </c>
      <c r="Q581" s="46">
        <f t="shared" si="309"/>
        <v>0</v>
      </c>
      <c r="R581" s="46">
        <f t="shared" si="309"/>
        <v>0</v>
      </c>
      <c r="S581" s="46">
        <f t="shared" si="309"/>
        <v>0</v>
      </c>
      <c r="T581" s="46">
        <f t="shared" si="309"/>
        <v>0</v>
      </c>
      <c r="U581" s="46">
        <f t="shared" si="309"/>
        <v>0</v>
      </c>
      <c r="V581" s="46">
        <f t="shared" si="309"/>
        <v>0</v>
      </c>
      <c r="W581" s="46">
        <f t="shared" si="310"/>
        <v>0</v>
      </c>
      <c r="X581" s="38"/>
    </row>
    <row r="582" spans="1:24" ht="15">
      <c r="A582" s="2"/>
      <c r="B582" s="4"/>
      <c r="C582" s="4"/>
      <c r="D582" s="2"/>
      <c r="E582" s="42">
        <v>8</v>
      </c>
      <c r="F582" s="42">
        <v>3</v>
      </c>
      <c r="G582" s="42" t="s">
        <v>202</v>
      </c>
      <c r="H582" s="42">
        <v>0</v>
      </c>
      <c r="I582" s="42" t="str">
        <f aca="true" t="shared" si="311" ref="I582:I646">CONCATENATE(E582,"-",F582,"-",G582,"-",H582)</f>
        <v>8-3-09-0</v>
      </c>
      <c r="J582" s="4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>
        <f>SUM(K582:V582)</f>
        <v>0</v>
      </c>
      <c r="X582" s="38"/>
    </row>
    <row r="583" spans="1:24" ht="15">
      <c r="A583" s="2"/>
      <c r="B583" s="4"/>
      <c r="C583" s="4"/>
      <c r="D583" s="2"/>
      <c r="E583" s="45">
        <v>8</v>
      </c>
      <c r="F583" s="45">
        <v>3</v>
      </c>
      <c r="G583" s="45">
        <v>10</v>
      </c>
      <c r="H583" s="45">
        <v>0</v>
      </c>
      <c r="I583" s="45" t="str">
        <f t="shared" si="311"/>
        <v>8-3-10-0</v>
      </c>
      <c r="J583" s="44" t="s">
        <v>792</v>
      </c>
      <c r="K583" s="46">
        <f t="shared" si="309"/>
        <v>0</v>
      </c>
      <c r="L583" s="46">
        <f t="shared" si="309"/>
        <v>0</v>
      </c>
      <c r="M583" s="46">
        <f t="shared" si="309"/>
        <v>0</v>
      </c>
      <c r="N583" s="46">
        <f t="shared" si="309"/>
        <v>0</v>
      </c>
      <c r="O583" s="46">
        <f t="shared" si="309"/>
        <v>0</v>
      </c>
      <c r="P583" s="46">
        <f t="shared" si="309"/>
        <v>0</v>
      </c>
      <c r="Q583" s="46">
        <f t="shared" si="309"/>
        <v>0</v>
      </c>
      <c r="R583" s="46">
        <f t="shared" si="309"/>
        <v>0</v>
      </c>
      <c r="S583" s="46">
        <f t="shared" si="309"/>
        <v>0</v>
      </c>
      <c r="T583" s="46">
        <f t="shared" si="309"/>
        <v>0</v>
      </c>
      <c r="U583" s="46">
        <f t="shared" si="309"/>
        <v>0</v>
      </c>
      <c r="V583" s="46">
        <f t="shared" si="309"/>
        <v>0</v>
      </c>
      <c r="W583" s="46">
        <f t="shared" si="310"/>
        <v>0</v>
      </c>
      <c r="X583" s="38"/>
    </row>
    <row r="584" spans="1:24" ht="15">
      <c r="A584" s="2"/>
      <c r="B584" s="4"/>
      <c r="C584" s="4"/>
      <c r="D584" s="2"/>
      <c r="E584" s="42">
        <v>8</v>
      </c>
      <c r="F584" s="42">
        <v>3</v>
      </c>
      <c r="G584" s="42">
        <v>10</v>
      </c>
      <c r="H584" s="42">
        <v>0</v>
      </c>
      <c r="I584" s="42" t="str">
        <f t="shared" si="311"/>
        <v>8-3-10-0</v>
      </c>
      <c r="J584" s="4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>
        <f>SUM(K584:V584)</f>
        <v>0</v>
      </c>
      <c r="X584" s="38"/>
    </row>
    <row r="585" spans="1:24" ht="15">
      <c r="A585" s="2"/>
      <c r="B585" s="41"/>
      <c r="C585" s="41"/>
      <c r="D585" s="2"/>
      <c r="E585" s="42">
        <v>8</v>
      </c>
      <c r="F585" s="42">
        <v>4</v>
      </c>
      <c r="G585" s="42" t="s">
        <v>12</v>
      </c>
      <c r="H585" s="42">
        <v>0</v>
      </c>
      <c r="I585" s="42" t="str">
        <f t="shared" si="311"/>
        <v>8-4-00-0</v>
      </c>
      <c r="J585" s="41" t="s">
        <v>793</v>
      </c>
      <c r="K585" s="43">
        <f aca="true" t="shared" si="312" ref="K585:V585">+K587+K589+K591+K593+K604+K606+K596+K621</f>
        <v>3506932.9699999997</v>
      </c>
      <c r="L585" s="43">
        <f t="shared" si="312"/>
        <v>3259382.3</v>
      </c>
      <c r="M585" s="43">
        <f t="shared" si="312"/>
        <v>2896417.5100000002</v>
      </c>
      <c r="N585" s="43">
        <f t="shared" si="312"/>
        <v>3155112.5799999996</v>
      </c>
      <c r="O585" s="43">
        <f t="shared" si="312"/>
        <v>2863061.4000000004</v>
      </c>
      <c r="P585" s="43">
        <f t="shared" si="312"/>
        <v>3078849.68</v>
      </c>
      <c r="Q585" s="43">
        <f t="shared" si="312"/>
        <v>2599790.82</v>
      </c>
      <c r="R585" s="43">
        <f t="shared" si="312"/>
        <v>3310898.2100000004</v>
      </c>
      <c r="S585" s="43">
        <f t="shared" si="312"/>
        <v>2998652.7000000007</v>
      </c>
      <c r="T585" s="43">
        <f t="shared" si="312"/>
        <v>3766286.0300000003</v>
      </c>
      <c r="U585" s="43">
        <f t="shared" si="312"/>
        <v>3129545.01</v>
      </c>
      <c r="V585" s="43">
        <f t="shared" si="312"/>
        <v>2368493.89</v>
      </c>
      <c r="W585" s="43">
        <f aca="true" t="shared" si="313" ref="W585">+W587+W589+W591+W593+W604+W606+W596+W621</f>
        <v>36933423.1</v>
      </c>
      <c r="X585" s="38"/>
    </row>
    <row r="586" spans="1:24" ht="15">
      <c r="A586" s="2"/>
      <c r="B586" s="41"/>
      <c r="C586" s="41"/>
      <c r="D586" s="2"/>
      <c r="E586" s="70">
        <v>8</v>
      </c>
      <c r="F586" s="70">
        <v>4</v>
      </c>
      <c r="G586" s="70" t="s">
        <v>12</v>
      </c>
      <c r="H586" s="70">
        <v>0</v>
      </c>
      <c r="I586" s="70" t="str">
        <f t="shared" si="311"/>
        <v>8-4-00-0</v>
      </c>
      <c r="J586" s="71" t="s">
        <v>794</v>
      </c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38"/>
    </row>
    <row r="587" spans="1:24" ht="15">
      <c r="A587" s="2"/>
      <c r="B587" s="44"/>
      <c r="C587" s="44"/>
      <c r="D587" s="2"/>
      <c r="E587" s="45">
        <v>8</v>
      </c>
      <c r="F587" s="45">
        <v>4</v>
      </c>
      <c r="G587" s="45" t="s">
        <v>15</v>
      </c>
      <c r="H587" s="45">
        <v>0</v>
      </c>
      <c r="I587" s="45" t="str">
        <f t="shared" si="311"/>
        <v>8-4-01-0</v>
      </c>
      <c r="J587" s="44" t="s">
        <v>795</v>
      </c>
      <c r="K587" s="46">
        <f aca="true" t="shared" si="314" ref="K587:V587">SUM(K588:K588)</f>
        <v>102829.07</v>
      </c>
      <c r="L587" s="46">
        <f t="shared" si="314"/>
        <v>18173.34</v>
      </c>
      <c r="M587" s="46">
        <f t="shared" si="314"/>
        <v>28265.17</v>
      </c>
      <c r="N587" s="46">
        <f t="shared" si="314"/>
        <v>16996.46</v>
      </c>
      <c r="O587" s="46">
        <f t="shared" si="314"/>
        <v>8334.02</v>
      </c>
      <c r="P587" s="46">
        <f t="shared" si="314"/>
        <v>6026.66</v>
      </c>
      <c r="Q587" s="46">
        <f t="shared" si="314"/>
        <v>9720.17</v>
      </c>
      <c r="R587" s="46">
        <f t="shared" si="314"/>
        <v>5787.39</v>
      </c>
      <c r="S587" s="46">
        <f t="shared" si="314"/>
        <v>10401.89</v>
      </c>
      <c r="T587" s="46">
        <f t="shared" si="314"/>
        <v>9067.6</v>
      </c>
      <c r="U587" s="46">
        <f t="shared" si="314"/>
        <v>6983.46</v>
      </c>
      <c r="V587" s="46">
        <f t="shared" si="314"/>
        <v>0</v>
      </c>
      <c r="W587" s="46">
        <f aca="true" t="shared" si="315" ref="W587">SUM(W588:W588)</f>
        <v>222585.23000000004</v>
      </c>
      <c r="X587" s="38"/>
    </row>
    <row r="588" spans="1:24" ht="15">
      <c r="A588" s="2">
        <v>2604</v>
      </c>
      <c r="B588" s="4" t="s">
        <v>796</v>
      </c>
      <c r="C588" s="4">
        <v>42141022604</v>
      </c>
      <c r="D588" s="2">
        <v>2604</v>
      </c>
      <c r="E588" s="3">
        <v>8</v>
      </c>
      <c r="F588" s="3">
        <v>4</v>
      </c>
      <c r="G588" s="3" t="s">
        <v>15</v>
      </c>
      <c r="H588" s="3">
        <f>+D588</f>
        <v>2604</v>
      </c>
      <c r="I588" s="3" t="str">
        <f t="shared" si="311"/>
        <v>8-4-01-2604</v>
      </c>
      <c r="J588" s="4" t="s">
        <v>795</v>
      </c>
      <c r="K588" s="5">
        <v>102829.07</v>
      </c>
      <c r="L588" s="5">
        <v>18173.34</v>
      </c>
      <c r="M588" s="5">
        <v>28265.17</v>
      </c>
      <c r="N588" s="5">
        <v>16996.46</v>
      </c>
      <c r="O588" s="5">
        <v>8334.02</v>
      </c>
      <c r="P588" s="5">
        <v>6026.66</v>
      </c>
      <c r="Q588" s="5">
        <v>9720.17</v>
      </c>
      <c r="R588" s="5">
        <v>5787.39</v>
      </c>
      <c r="S588" s="5">
        <v>10401.89</v>
      </c>
      <c r="T588" s="5">
        <v>9067.6</v>
      </c>
      <c r="U588" s="5">
        <v>6983.46</v>
      </c>
      <c r="V588" s="5">
        <v>0</v>
      </c>
      <c r="W588" s="5">
        <f>SUM(K588:V588)</f>
        <v>222585.23000000004</v>
      </c>
      <c r="X588" s="38"/>
    </row>
    <row r="589" spans="1:24" ht="15">
      <c r="A589" s="2"/>
      <c r="B589" s="44"/>
      <c r="C589" s="44"/>
      <c r="D589" s="2"/>
      <c r="E589" s="45">
        <v>8</v>
      </c>
      <c r="F589" s="45">
        <v>4</v>
      </c>
      <c r="G589" s="45" t="s">
        <v>19</v>
      </c>
      <c r="H589" s="45">
        <v>0</v>
      </c>
      <c r="I589" s="45" t="str">
        <f t="shared" si="311"/>
        <v>8-4-02-0</v>
      </c>
      <c r="J589" s="44" t="s">
        <v>797</v>
      </c>
      <c r="K589" s="46">
        <f aca="true" t="shared" si="316" ref="K589:V589">SUM(K590:K590)</f>
        <v>2722614.54</v>
      </c>
      <c r="L589" s="46">
        <f t="shared" si="316"/>
        <v>2874566.67</v>
      </c>
      <c r="M589" s="46">
        <f t="shared" si="316"/>
        <v>2593910.24</v>
      </c>
      <c r="N589" s="46">
        <f t="shared" si="316"/>
        <v>2516276.77</v>
      </c>
      <c r="O589" s="46">
        <f t="shared" si="316"/>
        <v>2781475.41</v>
      </c>
      <c r="P589" s="46">
        <f t="shared" si="316"/>
        <v>2527301.96</v>
      </c>
      <c r="Q589" s="46">
        <f t="shared" si="316"/>
        <v>2227713.65</v>
      </c>
      <c r="R589" s="46">
        <f t="shared" si="316"/>
        <v>2788947.51</v>
      </c>
      <c r="S589" s="46">
        <f t="shared" si="316"/>
        <v>2706402.2</v>
      </c>
      <c r="T589" s="46">
        <f t="shared" si="316"/>
        <v>2723466.51</v>
      </c>
      <c r="U589" s="46">
        <f t="shared" si="316"/>
        <v>2187511.53</v>
      </c>
      <c r="V589" s="46">
        <f t="shared" si="316"/>
        <v>2043476.59</v>
      </c>
      <c r="W589" s="46">
        <f aca="true" t="shared" si="317" ref="W589">SUM(W590:W590)</f>
        <v>30693663.580000002</v>
      </c>
      <c r="X589" s="38"/>
    </row>
    <row r="590" spans="1:24" ht="15">
      <c r="A590" s="2">
        <v>2607</v>
      </c>
      <c r="B590" s="4" t="s">
        <v>798</v>
      </c>
      <c r="C590" s="4">
        <v>42141032607</v>
      </c>
      <c r="D590" s="2">
        <v>2607</v>
      </c>
      <c r="E590" s="3">
        <v>8</v>
      </c>
      <c r="F590" s="3">
        <v>4</v>
      </c>
      <c r="G590" s="3" t="s">
        <v>19</v>
      </c>
      <c r="H590" s="3">
        <f>+D590</f>
        <v>2607</v>
      </c>
      <c r="I590" s="3" t="str">
        <f t="shared" si="311"/>
        <v>8-4-02-2607</v>
      </c>
      <c r="J590" s="4" t="s">
        <v>799</v>
      </c>
      <c r="K590" s="5">
        <v>2722614.54</v>
      </c>
      <c r="L590" s="5">
        <v>2874566.67</v>
      </c>
      <c r="M590" s="5">
        <v>2593910.24</v>
      </c>
      <c r="N590" s="5">
        <v>2516276.77</v>
      </c>
      <c r="O590" s="5">
        <v>2781475.41</v>
      </c>
      <c r="P590" s="5">
        <v>2527301.96</v>
      </c>
      <c r="Q590" s="5">
        <v>2227713.65</v>
      </c>
      <c r="R590" s="5">
        <v>2788947.51</v>
      </c>
      <c r="S590" s="5">
        <v>2706402.2</v>
      </c>
      <c r="T590" s="5">
        <v>2723466.51</v>
      </c>
      <c r="U590" s="5">
        <v>2187511.53</v>
      </c>
      <c r="V590" s="5">
        <v>2043476.59</v>
      </c>
      <c r="W590" s="5">
        <f>SUM(K590:V590)</f>
        <v>30693663.580000002</v>
      </c>
      <c r="X590" s="38"/>
    </row>
    <row r="591" spans="1:24" ht="15">
      <c r="A591" s="2"/>
      <c r="B591" s="44"/>
      <c r="C591" s="44"/>
      <c r="D591" s="2"/>
      <c r="E591" s="45">
        <v>8</v>
      </c>
      <c r="F591" s="45">
        <v>4</v>
      </c>
      <c r="G591" s="45" t="s">
        <v>23</v>
      </c>
      <c r="H591" s="45">
        <v>0</v>
      </c>
      <c r="I591" s="45" t="str">
        <f t="shared" si="311"/>
        <v>8-4-03-0</v>
      </c>
      <c r="J591" s="44" t="s">
        <v>800</v>
      </c>
      <c r="K591" s="46">
        <f aca="true" t="shared" si="318" ref="K591:V591">SUM(K592:K592)</f>
        <v>0</v>
      </c>
      <c r="L591" s="46">
        <f t="shared" si="318"/>
        <v>0</v>
      </c>
      <c r="M591" s="46">
        <f t="shared" si="318"/>
        <v>0</v>
      </c>
      <c r="N591" s="46">
        <f t="shared" si="318"/>
        <v>0</v>
      </c>
      <c r="O591" s="46">
        <f t="shared" si="318"/>
        <v>0</v>
      </c>
      <c r="P591" s="46">
        <f t="shared" si="318"/>
        <v>0</v>
      </c>
      <c r="Q591" s="46">
        <f t="shared" si="318"/>
        <v>0</v>
      </c>
      <c r="R591" s="46">
        <f t="shared" si="318"/>
        <v>0</v>
      </c>
      <c r="S591" s="46">
        <f t="shared" si="318"/>
        <v>0</v>
      </c>
      <c r="T591" s="46">
        <f t="shared" si="318"/>
        <v>0</v>
      </c>
      <c r="U591" s="46">
        <f t="shared" si="318"/>
        <v>0</v>
      </c>
      <c r="V591" s="46">
        <f t="shared" si="318"/>
        <v>0</v>
      </c>
      <c r="W591" s="46">
        <f aca="true" t="shared" si="319" ref="W591">SUM(W592:W592)</f>
        <v>0</v>
      </c>
      <c r="X591" s="38"/>
    </row>
    <row r="592" spans="1:24" ht="15">
      <c r="A592" s="2"/>
      <c r="B592" s="4"/>
      <c r="C592" s="4"/>
      <c r="D592" s="2"/>
      <c r="E592" s="42">
        <v>8</v>
      </c>
      <c r="F592" s="42">
        <v>4</v>
      </c>
      <c r="G592" s="42" t="s">
        <v>23</v>
      </c>
      <c r="H592" s="42">
        <v>0</v>
      </c>
      <c r="I592" s="42" t="str">
        <f t="shared" si="311"/>
        <v>8-4-03-0</v>
      </c>
      <c r="J592" s="4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>
        <f>SUM(K592:V592)</f>
        <v>0</v>
      </c>
      <c r="X592" s="38"/>
    </row>
    <row r="593" spans="1:24" ht="15">
      <c r="A593" s="2"/>
      <c r="B593" s="44"/>
      <c r="C593" s="44"/>
      <c r="D593" s="2"/>
      <c r="E593" s="45">
        <v>8</v>
      </c>
      <c r="F593" s="45">
        <v>4</v>
      </c>
      <c r="G593" s="45" t="s">
        <v>148</v>
      </c>
      <c r="H593" s="45">
        <v>0</v>
      </c>
      <c r="I593" s="45" t="str">
        <f t="shared" si="311"/>
        <v>8-4-04-0</v>
      </c>
      <c r="J593" s="44" t="s">
        <v>801</v>
      </c>
      <c r="K593" s="46">
        <f aca="true" t="shared" si="320" ref="K593:V593">+K594</f>
        <v>580201.81</v>
      </c>
      <c r="L593" s="46">
        <f t="shared" si="320"/>
        <v>232894.99</v>
      </c>
      <c r="M593" s="46">
        <f t="shared" si="320"/>
        <v>222498.92</v>
      </c>
      <c r="N593" s="46">
        <f t="shared" si="320"/>
        <v>519187.07</v>
      </c>
      <c r="O593" s="46">
        <f t="shared" si="320"/>
        <v>0</v>
      </c>
      <c r="P593" s="46">
        <f t="shared" si="320"/>
        <v>481238.21</v>
      </c>
      <c r="Q593" s="46">
        <f t="shared" si="320"/>
        <v>247991.12</v>
      </c>
      <c r="R593" s="46">
        <f t="shared" si="320"/>
        <v>284881.51</v>
      </c>
      <c r="S593" s="46">
        <f t="shared" si="320"/>
        <v>177885.87</v>
      </c>
      <c r="T593" s="46">
        <f t="shared" si="320"/>
        <v>572396.18</v>
      </c>
      <c r="U593" s="46">
        <f t="shared" si="320"/>
        <v>757841.86</v>
      </c>
      <c r="V593" s="46">
        <f t="shared" si="320"/>
        <v>262496.24</v>
      </c>
      <c r="W593" s="46">
        <f aca="true" t="shared" si="321" ref="W593">+W594</f>
        <v>4339513.78</v>
      </c>
      <c r="X593" s="38"/>
    </row>
    <row r="594" spans="1:24" ht="15">
      <c r="A594" s="2">
        <v>1504</v>
      </c>
      <c r="B594" s="4" t="s">
        <v>802</v>
      </c>
      <c r="C594" s="4">
        <v>42141051504</v>
      </c>
      <c r="D594" s="2">
        <v>1504</v>
      </c>
      <c r="E594" s="42">
        <v>8</v>
      </c>
      <c r="F594" s="42">
        <v>4</v>
      </c>
      <c r="G594" s="42" t="s">
        <v>148</v>
      </c>
      <c r="H594" s="42">
        <f>+D594</f>
        <v>1504</v>
      </c>
      <c r="I594" s="42" t="str">
        <f t="shared" si="311"/>
        <v>8-4-04-1504</v>
      </c>
      <c r="J594" s="4" t="s">
        <v>803</v>
      </c>
      <c r="K594" s="5">
        <v>580201.81</v>
      </c>
      <c r="L594" s="5">
        <v>232894.99</v>
      </c>
      <c r="M594" s="5">
        <v>222498.92</v>
      </c>
      <c r="N594" s="5">
        <v>519187.07</v>
      </c>
      <c r="O594" s="5">
        <v>0</v>
      </c>
      <c r="P594" s="5">
        <v>481238.21</v>
      </c>
      <c r="Q594" s="5">
        <v>247991.12</v>
      </c>
      <c r="R594" s="5">
        <v>284881.51</v>
      </c>
      <c r="S594" s="5">
        <v>177885.87</v>
      </c>
      <c r="T594" s="5">
        <v>572396.18</v>
      </c>
      <c r="U594" s="5">
        <v>757841.86</v>
      </c>
      <c r="V594" s="5">
        <v>262496.24</v>
      </c>
      <c r="W594" s="5">
        <f>SUM(K594:V594)</f>
        <v>4339513.78</v>
      </c>
      <c r="X594" s="38"/>
    </row>
    <row r="595" spans="1:24" ht="15">
      <c r="A595" s="2"/>
      <c r="B595" s="4"/>
      <c r="C595" s="4"/>
      <c r="D595" s="2"/>
      <c r="E595" s="70">
        <v>8</v>
      </c>
      <c r="F595" s="70">
        <v>4</v>
      </c>
      <c r="G595" s="70" t="s">
        <v>12</v>
      </c>
      <c r="H595" s="70">
        <v>0</v>
      </c>
      <c r="I595" s="70" t="str">
        <f t="shared" si="311"/>
        <v>8-4-00-0</v>
      </c>
      <c r="J595" s="71" t="s">
        <v>804</v>
      </c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38"/>
    </row>
    <row r="596" spans="1:24" ht="15">
      <c r="A596" s="2"/>
      <c r="B596" s="44"/>
      <c r="C596" s="44"/>
      <c r="D596" s="2"/>
      <c r="E596" s="45">
        <v>8</v>
      </c>
      <c r="F596" s="45">
        <v>4</v>
      </c>
      <c r="G596" s="45" t="s">
        <v>159</v>
      </c>
      <c r="H596" s="45">
        <v>0</v>
      </c>
      <c r="I596" s="45" t="str">
        <f t="shared" si="311"/>
        <v>8-4-05-0</v>
      </c>
      <c r="J596" s="44" t="s">
        <v>805</v>
      </c>
      <c r="K596" s="46">
        <f aca="true" t="shared" si="322" ref="K596:V596">SUM(K597:K602)</f>
        <v>101287.55</v>
      </c>
      <c r="L596" s="46">
        <f t="shared" si="322"/>
        <v>133747.3</v>
      </c>
      <c r="M596" s="46">
        <f t="shared" si="322"/>
        <v>51743.18</v>
      </c>
      <c r="N596" s="46">
        <f t="shared" si="322"/>
        <v>102652.28</v>
      </c>
      <c r="O596" s="46">
        <f t="shared" si="322"/>
        <v>73251.97</v>
      </c>
      <c r="P596" s="46">
        <f t="shared" si="322"/>
        <v>64282.85</v>
      </c>
      <c r="Q596" s="46">
        <f t="shared" si="322"/>
        <v>114365.88</v>
      </c>
      <c r="R596" s="46">
        <f t="shared" si="322"/>
        <v>87675.2</v>
      </c>
      <c r="S596" s="46">
        <f t="shared" si="322"/>
        <v>103962.74</v>
      </c>
      <c r="T596" s="46">
        <f t="shared" si="322"/>
        <v>96241.48</v>
      </c>
      <c r="U596" s="46">
        <f t="shared" si="322"/>
        <v>85929.02</v>
      </c>
      <c r="V596" s="46">
        <f t="shared" si="322"/>
        <v>62521.06</v>
      </c>
      <c r="W596" s="46">
        <f aca="true" t="shared" si="323" ref="W596">SUM(W597:W602)</f>
        <v>1077660.5099999998</v>
      </c>
      <c r="X596" s="38"/>
    </row>
    <row r="597" spans="1:24" ht="15">
      <c r="A597" s="2">
        <v>1111</v>
      </c>
      <c r="B597" s="4" t="s">
        <v>806</v>
      </c>
      <c r="C597" s="4">
        <v>42141061111</v>
      </c>
      <c r="D597" s="2">
        <v>1111</v>
      </c>
      <c r="E597" s="3">
        <v>8</v>
      </c>
      <c r="F597" s="3">
        <v>4</v>
      </c>
      <c r="G597" s="3" t="s">
        <v>159</v>
      </c>
      <c r="H597" s="3">
        <f aca="true" t="shared" si="324" ref="H597:H602">+D597</f>
        <v>1111</v>
      </c>
      <c r="I597" s="3" t="str">
        <f t="shared" si="311"/>
        <v>8-4-05-1111</v>
      </c>
      <c r="J597" s="4" t="s">
        <v>807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f aca="true" t="shared" si="325" ref="W597:W602">SUM(K597:V597)</f>
        <v>0</v>
      </c>
      <c r="X597" s="38"/>
    </row>
    <row r="598" spans="1:24" ht="15">
      <c r="A598" s="2">
        <v>1114</v>
      </c>
      <c r="B598" s="4" t="s">
        <v>808</v>
      </c>
      <c r="C598" s="4">
        <v>42141061114</v>
      </c>
      <c r="D598" s="2">
        <v>1114</v>
      </c>
      <c r="E598" s="3">
        <v>8</v>
      </c>
      <c r="F598" s="3">
        <v>4</v>
      </c>
      <c r="G598" s="3" t="s">
        <v>159</v>
      </c>
      <c r="H598" s="3">
        <f t="shared" si="324"/>
        <v>1114</v>
      </c>
      <c r="I598" s="3" t="str">
        <f t="shared" si="311"/>
        <v>8-4-05-1114</v>
      </c>
      <c r="J598" s="4" t="s">
        <v>809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f t="shared" si="325"/>
        <v>0</v>
      </c>
      <c r="X598" s="38"/>
    </row>
    <row r="599" spans="1:24" ht="15">
      <c r="A599" s="2">
        <v>1115</v>
      </c>
      <c r="B599" s="4" t="s">
        <v>810</v>
      </c>
      <c r="C599" s="4">
        <v>42141061115</v>
      </c>
      <c r="D599" s="2">
        <v>1115</v>
      </c>
      <c r="E599" s="3">
        <v>8</v>
      </c>
      <c r="F599" s="3">
        <v>4</v>
      </c>
      <c r="G599" s="3" t="s">
        <v>159</v>
      </c>
      <c r="H599" s="3">
        <f t="shared" si="324"/>
        <v>1115</v>
      </c>
      <c r="I599" s="3" t="str">
        <f t="shared" si="311"/>
        <v>8-4-05-1115</v>
      </c>
      <c r="J599" s="4" t="s">
        <v>811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f t="shared" si="325"/>
        <v>0</v>
      </c>
      <c r="X599" s="38"/>
    </row>
    <row r="600" spans="1:24" ht="15">
      <c r="A600" s="2">
        <v>1620</v>
      </c>
      <c r="B600" s="4" t="s">
        <v>812</v>
      </c>
      <c r="C600" s="4">
        <v>42141061620</v>
      </c>
      <c r="D600" s="2">
        <v>1620</v>
      </c>
      <c r="E600" s="3">
        <v>8</v>
      </c>
      <c r="F600" s="3">
        <v>4</v>
      </c>
      <c r="G600" s="3" t="s">
        <v>159</v>
      </c>
      <c r="H600" s="3">
        <f t="shared" si="324"/>
        <v>1620</v>
      </c>
      <c r="I600" s="3" t="str">
        <f t="shared" si="311"/>
        <v>8-4-05-1620</v>
      </c>
      <c r="J600" s="4" t="s">
        <v>813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f t="shared" si="325"/>
        <v>0</v>
      </c>
      <c r="X600" s="38"/>
    </row>
    <row r="601" spans="1:24" ht="15">
      <c r="A601" s="2">
        <v>1621</v>
      </c>
      <c r="B601" s="4" t="s">
        <v>814</v>
      </c>
      <c r="C601" s="4">
        <v>42141061621</v>
      </c>
      <c r="D601" s="2">
        <v>1621</v>
      </c>
      <c r="E601" s="3">
        <v>8</v>
      </c>
      <c r="F601" s="3">
        <v>4</v>
      </c>
      <c r="G601" s="3" t="s">
        <v>159</v>
      </c>
      <c r="H601" s="3">
        <f t="shared" si="324"/>
        <v>1621</v>
      </c>
      <c r="I601" s="3" t="str">
        <f t="shared" si="311"/>
        <v>8-4-05-1621</v>
      </c>
      <c r="J601" s="4" t="s">
        <v>815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f t="shared" si="325"/>
        <v>0</v>
      </c>
      <c r="X601" s="38"/>
    </row>
    <row r="602" spans="1:24" ht="15">
      <c r="A602" s="2">
        <v>2605</v>
      </c>
      <c r="B602" s="4" t="s">
        <v>816</v>
      </c>
      <c r="C602" s="4">
        <v>42141062605</v>
      </c>
      <c r="D602" s="2">
        <v>2605</v>
      </c>
      <c r="E602" s="3">
        <v>8</v>
      </c>
      <c r="F602" s="3">
        <v>4</v>
      </c>
      <c r="G602" s="3" t="s">
        <v>159</v>
      </c>
      <c r="H602" s="3">
        <f t="shared" si="324"/>
        <v>2605</v>
      </c>
      <c r="I602" s="3" t="str">
        <f t="shared" si="311"/>
        <v>8-4-05-2605</v>
      </c>
      <c r="J602" s="4" t="s">
        <v>817</v>
      </c>
      <c r="K602" s="5">
        <v>101287.55</v>
      </c>
      <c r="L602" s="5">
        <v>133747.3</v>
      </c>
      <c r="M602" s="5">
        <v>51743.18</v>
      </c>
      <c r="N602" s="5">
        <v>102652.28</v>
      </c>
      <c r="O602" s="5">
        <v>73251.97</v>
      </c>
      <c r="P602" s="5">
        <v>64282.85</v>
      </c>
      <c r="Q602" s="5">
        <v>114365.88</v>
      </c>
      <c r="R602" s="5">
        <v>87675.2</v>
      </c>
      <c r="S602" s="5">
        <v>103962.74</v>
      </c>
      <c r="T602" s="5">
        <v>96241.48</v>
      </c>
      <c r="U602" s="5">
        <v>85929.02</v>
      </c>
      <c r="V602" s="5">
        <v>62521.06</v>
      </c>
      <c r="W602" s="5">
        <f t="shared" si="325"/>
        <v>1077660.5099999998</v>
      </c>
      <c r="X602" s="38"/>
    </row>
    <row r="603" spans="1:24" ht="15">
      <c r="A603" s="2"/>
      <c r="B603" s="44"/>
      <c r="C603" s="44"/>
      <c r="D603" s="2"/>
      <c r="E603" s="45">
        <v>8</v>
      </c>
      <c r="F603" s="45">
        <v>4</v>
      </c>
      <c r="G603" s="45" t="s">
        <v>169</v>
      </c>
      <c r="H603" s="45">
        <v>0</v>
      </c>
      <c r="I603" s="45" t="str">
        <f t="shared" si="311"/>
        <v>8-4-06-0</v>
      </c>
      <c r="J603" s="44" t="s">
        <v>818</v>
      </c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38"/>
    </row>
    <row r="604" spans="1:24" ht="15">
      <c r="A604" s="2"/>
      <c r="B604" s="44"/>
      <c r="C604" s="44"/>
      <c r="D604" s="2"/>
      <c r="E604" s="45">
        <v>8</v>
      </c>
      <c r="F604" s="45">
        <v>4</v>
      </c>
      <c r="G604" s="45" t="s">
        <v>175</v>
      </c>
      <c r="H604" s="45">
        <v>0</v>
      </c>
      <c r="I604" s="45" t="str">
        <f t="shared" si="311"/>
        <v>8-4-07-0</v>
      </c>
      <c r="J604" s="44" t="s">
        <v>819</v>
      </c>
      <c r="K604" s="46">
        <f aca="true" t="shared" si="326" ref="K604:V604">+K605</f>
        <v>0</v>
      </c>
      <c r="L604" s="46">
        <f t="shared" si="326"/>
        <v>0</v>
      </c>
      <c r="M604" s="46">
        <f t="shared" si="326"/>
        <v>0</v>
      </c>
      <c r="N604" s="46">
        <f t="shared" si="326"/>
        <v>0</v>
      </c>
      <c r="O604" s="46">
        <f t="shared" si="326"/>
        <v>0</v>
      </c>
      <c r="P604" s="46">
        <f t="shared" si="326"/>
        <v>0</v>
      </c>
      <c r="Q604" s="46">
        <f t="shared" si="326"/>
        <v>0</v>
      </c>
      <c r="R604" s="46">
        <f t="shared" si="326"/>
        <v>0</v>
      </c>
      <c r="S604" s="46">
        <f t="shared" si="326"/>
        <v>0</v>
      </c>
      <c r="T604" s="46">
        <f t="shared" si="326"/>
        <v>0</v>
      </c>
      <c r="U604" s="46">
        <f t="shared" si="326"/>
        <v>0</v>
      </c>
      <c r="V604" s="46">
        <f t="shared" si="326"/>
        <v>0</v>
      </c>
      <c r="W604" s="46">
        <f aca="true" t="shared" si="327" ref="W604">+W605</f>
        <v>0</v>
      </c>
      <c r="X604" s="38"/>
    </row>
    <row r="605" spans="1:24" ht="15">
      <c r="A605" s="2">
        <v>1503</v>
      </c>
      <c r="B605" s="4" t="s">
        <v>820</v>
      </c>
      <c r="C605" s="4">
        <v>42141081503</v>
      </c>
      <c r="D605" s="2">
        <v>1503</v>
      </c>
      <c r="E605" s="3">
        <v>8</v>
      </c>
      <c r="F605" s="3">
        <v>4</v>
      </c>
      <c r="G605" s="3" t="s">
        <v>175</v>
      </c>
      <c r="H605" s="3">
        <f>+D605</f>
        <v>1503</v>
      </c>
      <c r="I605" s="3" t="str">
        <f t="shared" si="311"/>
        <v>8-4-07-1503</v>
      </c>
      <c r="J605" s="4" t="s">
        <v>821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f>SUM(K605:V605)</f>
        <v>0</v>
      </c>
      <c r="X605" s="38"/>
    </row>
    <row r="606" spans="1:24" ht="15">
      <c r="A606" s="2"/>
      <c r="B606" s="44"/>
      <c r="C606" s="44"/>
      <c r="D606" s="2"/>
      <c r="E606" s="45">
        <v>8</v>
      </c>
      <c r="F606" s="45">
        <v>4</v>
      </c>
      <c r="G606" s="45" t="s">
        <v>193</v>
      </c>
      <c r="H606" s="45">
        <v>0</v>
      </c>
      <c r="I606" s="45" t="str">
        <f t="shared" si="311"/>
        <v>8-4-08-0</v>
      </c>
      <c r="J606" s="44" t="s">
        <v>822</v>
      </c>
      <c r="K606" s="46">
        <f aca="true" t="shared" si="328" ref="K606:V606">SUM(K607:K618)</f>
        <v>0</v>
      </c>
      <c r="L606" s="46">
        <f t="shared" si="328"/>
        <v>0</v>
      </c>
      <c r="M606" s="46">
        <f t="shared" si="328"/>
        <v>0</v>
      </c>
      <c r="N606" s="46">
        <f t="shared" si="328"/>
        <v>0</v>
      </c>
      <c r="O606" s="46">
        <f t="shared" si="328"/>
        <v>0</v>
      </c>
      <c r="P606" s="46">
        <f t="shared" si="328"/>
        <v>0</v>
      </c>
      <c r="Q606" s="46">
        <f t="shared" si="328"/>
        <v>0</v>
      </c>
      <c r="R606" s="46">
        <f t="shared" si="328"/>
        <v>0</v>
      </c>
      <c r="S606" s="46">
        <f t="shared" si="328"/>
        <v>0</v>
      </c>
      <c r="T606" s="46">
        <f t="shared" si="328"/>
        <v>0</v>
      </c>
      <c r="U606" s="46">
        <f t="shared" si="328"/>
        <v>0</v>
      </c>
      <c r="V606" s="46">
        <f t="shared" si="328"/>
        <v>0</v>
      </c>
      <c r="W606" s="46">
        <f aca="true" t="shared" si="329" ref="W606">SUM(W607:W618)</f>
        <v>0</v>
      </c>
      <c r="X606" s="38"/>
    </row>
    <row r="607" spans="1:24" ht="15">
      <c r="A607" s="2">
        <v>1583</v>
      </c>
      <c r="B607" s="4" t="s">
        <v>823</v>
      </c>
      <c r="C607" s="4">
        <v>42141091583</v>
      </c>
      <c r="D607" s="2">
        <v>1583</v>
      </c>
      <c r="E607" s="3">
        <v>8</v>
      </c>
      <c r="F607" s="3">
        <v>4</v>
      </c>
      <c r="G607" s="3" t="s">
        <v>193</v>
      </c>
      <c r="H607" s="3">
        <f aca="true" t="shared" si="330" ref="H607:H618">+D607</f>
        <v>1583</v>
      </c>
      <c r="I607" s="3" t="str">
        <f t="shared" si="311"/>
        <v>8-4-08-1583</v>
      </c>
      <c r="J607" s="4" t="s">
        <v>824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f aca="true" t="shared" si="331" ref="W607:W618">SUM(K607:V607)</f>
        <v>0</v>
      </c>
      <c r="X607" s="38"/>
    </row>
    <row r="608" spans="1:24" ht="15">
      <c r="A608" s="2">
        <v>1589</v>
      </c>
      <c r="B608" s="4" t="s">
        <v>825</v>
      </c>
      <c r="C608" s="4">
        <v>42141091589</v>
      </c>
      <c r="D608" s="2">
        <v>1589</v>
      </c>
      <c r="E608" s="3">
        <v>8</v>
      </c>
      <c r="F608" s="3">
        <v>4</v>
      </c>
      <c r="G608" s="3" t="s">
        <v>193</v>
      </c>
      <c r="H608" s="3">
        <f t="shared" si="330"/>
        <v>1589</v>
      </c>
      <c r="I608" s="3" t="str">
        <f t="shared" si="311"/>
        <v>8-4-08-1589</v>
      </c>
      <c r="J608" s="4" t="s">
        <v>826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f t="shared" si="331"/>
        <v>0</v>
      </c>
      <c r="X608" s="38"/>
    </row>
    <row r="609" spans="1:24" ht="15">
      <c r="A609" s="2">
        <v>1593</v>
      </c>
      <c r="B609" s="4" t="s">
        <v>827</v>
      </c>
      <c r="C609" s="4">
        <v>42141091593</v>
      </c>
      <c r="D609" s="2">
        <v>1593</v>
      </c>
      <c r="E609" s="3">
        <v>8</v>
      </c>
      <c r="F609" s="3">
        <v>4</v>
      </c>
      <c r="G609" s="3" t="s">
        <v>193</v>
      </c>
      <c r="H609" s="3">
        <f t="shared" si="330"/>
        <v>1593</v>
      </c>
      <c r="I609" s="3" t="str">
        <f t="shared" si="311"/>
        <v>8-4-08-1593</v>
      </c>
      <c r="J609" s="4" t="s">
        <v>828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f t="shared" si="331"/>
        <v>0</v>
      </c>
      <c r="X609" s="38"/>
    </row>
    <row r="610" spans="1:24" ht="15">
      <c r="A610" s="2">
        <v>1596</v>
      </c>
      <c r="B610" s="4" t="s">
        <v>829</v>
      </c>
      <c r="C610" s="4">
        <v>42141091596</v>
      </c>
      <c r="D610" s="2">
        <v>1596</v>
      </c>
      <c r="E610" s="3">
        <v>8</v>
      </c>
      <c r="F610" s="3">
        <v>4</v>
      </c>
      <c r="G610" s="3" t="s">
        <v>193</v>
      </c>
      <c r="H610" s="3">
        <f t="shared" si="330"/>
        <v>1596</v>
      </c>
      <c r="I610" s="3" t="str">
        <f t="shared" si="311"/>
        <v>8-4-08-1596</v>
      </c>
      <c r="J610" s="4" t="s">
        <v>830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f t="shared" si="331"/>
        <v>0</v>
      </c>
      <c r="X610" s="38"/>
    </row>
    <row r="611" spans="1:24" ht="15">
      <c r="A611" s="2">
        <v>2053</v>
      </c>
      <c r="B611" s="4" t="s">
        <v>831</v>
      </c>
      <c r="C611" s="4">
        <v>42141092053</v>
      </c>
      <c r="D611" s="2">
        <v>2053</v>
      </c>
      <c r="E611" s="3">
        <v>8</v>
      </c>
      <c r="F611" s="3">
        <v>4</v>
      </c>
      <c r="G611" s="3" t="s">
        <v>193</v>
      </c>
      <c r="H611" s="3">
        <f t="shared" si="330"/>
        <v>2053</v>
      </c>
      <c r="I611" s="3" t="str">
        <f t="shared" si="311"/>
        <v>8-4-08-2053</v>
      </c>
      <c r="J611" s="4" t="s">
        <v>832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f t="shared" si="331"/>
        <v>0</v>
      </c>
      <c r="X611" s="38"/>
    </row>
    <row r="612" spans="1:24" ht="15">
      <c r="A612" s="2">
        <v>1116</v>
      </c>
      <c r="B612" s="4" t="s">
        <v>833</v>
      </c>
      <c r="C612" s="4">
        <v>42141091116</v>
      </c>
      <c r="D612" s="2">
        <v>1116</v>
      </c>
      <c r="E612" s="3">
        <v>8</v>
      </c>
      <c r="F612" s="3">
        <v>4</v>
      </c>
      <c r="G612" s="3" t="s">
        <v>193</v>
      </c>
      <c r="H612" s="3">
        <f t="shared" si="330"/>
        <v>1116</v>
      </c>
      <c r="I612" s="3" t="str">
        <f t="shared" si="311"/>
        <v>8-4-08-1116</v>
      </c>
      <c r="J612" s="4" t="s">
        <v>834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f t="shared" si="331"/>
        <v>0</v>
      </c>
      <c r="X612" s="59"/>
    </row>
    <row r="613" spans="1:24" ht="15">
      <c r="A613" s="2">
        <v>1117</v>
      </c>
      <c r="B613" s="4" t="s">
        <v>835</v>
      </c>
      <c r="C613" s="4">
        <v>42141091117</v>
      </c>
      <c r="D613" s="2">
        <v>1117</v>
      </c>
      <c r="E613" s="3">
        <v>8</v>
      </c>
      <c r="F613" s="3">
        <v>4</v>
      </c>
      <c r="G613" s="3" t="s">
        <v>193</v>
      </c>
      <c r="H613" s="3">
        <f t="shared" si="330"/>
        <v>1117</v>
      </c>
      <c r="I613" s="3" t="str">
        <f t="shared" si="311"/>
        <v>8-4-08-1117</v>
      </c>
      <c r="J613" s="4" t="s">
        <v>836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f t="shared" si="331"/>
        <v>0</v>
      </c>
      <c r="X613" s="59"/>
    </row>
    <row r="614" spans="1:24" ht="15">
      <c r="A614" s="2">
        <v>1559</v>
      </c>
      <c r="B614" s="4" t="s">
        <v>837</v>
      </c>
      <c r="C614" s="4">
        <v>42141091559</v>
      </c>
      <c r="D614" s="2">
        <v>1559</v>
      </c>
      <c r="E614" s="3">
        <v>8</v>
      </c>
      <c r="F614" s="3">
        <v>4</v>
      </c>
      <c r="G614" s="3" t="s">
        <v>193</v>
      </c>
      <c r="H614" s="3">
        <f t="shared" si="330"/>
        <v>1559</v>
      </c>
      <c r="I614" s="3" t="str">
        <f t="shared" si="311"/>
        <v>8-4-08-1559</v>
      </c>
      <c r="J614" s="4" t="s">
        <v>838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f t="shared" si="331"/>
        <v>0</v>
      </c>
      <c r="X614" s="38"/>
    </row>
    <row r="615" spans="1:24" ht="15">
      <c r="A615" s="2">
        <v>1618</v>
      </c>
      <c r="B615" s="4" t="s">
        <v>839</v>
      </c>
      <c r="C615" s="4">
        <v>42141091618</v>
      </c>
      <c r="D615" s="2">
        <v>1618</v>
      </c>
      <c r="E615" s="3">
        <v>8</v>
      </c>
      <c r="F615" s="3">
        <v>4</v>
      </c>
      <c r="G615" s="3" t="s">
        <v>193</v>
      </c>
      <c r="H615" s="3">
        <f t="shared" si="330"/>
        <v>1618</v>
      </c>
      <c r="I615" s="3" t="str">
        <f t="shared" si="311"/>
        <v>8-4-08-1618</v>
      </c>
      <c r="J615" s="4" t="s">
        <v>840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f t="shared" si="331"/>
        <v>0</v>
      </c>
      <c r="X615" s="38"/>
    </row>
    <row r="616" spans="1:24" ht="15">
      <c r="A616" s="2">
        <v>1619</v>
      </c>
      <c r="B616" s="4" t="s">
        <v>841</v>
      </c>
      <c r="C616" s="4">
        <v>42141091619</v>
      </c>
      <c r="D616" s="2">
        <v>1619</v>
      </c>
      <c r="E616" s="3">
        <v>8</v>
      </c>
      <c r="F616" s="3">
        <v>4</v>
      </c>
      <c r="G616" s="3" t="s">
        <v>193</v>
      </c>
      <c r="H616" s="3">
        <f t="shared" si="330"/>
        <v>1619</v>
      </c>
      <c r="I616" s="3" t="str">
        <f t="shared" si="311"/>
        <v>8-4-08-1619</v>
      </c>
      <c r="J616" s="4" t="s">
        <v>842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f t="shared" si="331"/>
        <v>0</v>
      </c>
      <c r="X616" s="59"/>
    </row>
    <row r="617" spans="1:24" ht="15">
      <c r="A617" s="2">
        <v>1500</v>
      </c>
      <c r="B617" s="4" t="s">
        <v>843</v>
      </c>
      <c r="C617" s="4">
        <v>42141091500</v>
      </c>
      <c r="D617" s="2">
        <v>1500</v>
      </c>
      <c r="E617" s="3">
        <v>8</v>
      </c>
      <c r="F617" s="3">
        <v>4</v>
      </c>
      <c r="G617" s="3" t="s">
        <v>193</v>
      </c>
      <c r="H617" s="3">
        <f t="shared" si="330"/>
        <v>1500</v>
      </c>
      <c r="I617" s="3" t="str">
        <f t="shared" si="311"/>
        <v>8-4-08-1500</v>
      </c>
      <c r="J617" s="4" t="s">
        <v>844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f t="shared" si="331"/>
        <v>0</v>
      </c>
      <c r="X617" s="38"/>
    </row>
    <row r="618" spans="1:24" ht="15">
      <c r="A618" s="2">
        <v>1584</v>
      </c>
      <c r="B618" s="4" t="s">
        <v>845</v>
      </c>
      <c r="C618" s="4">
        <v>42141091584</v>
      </c>
      <c r="D618" s="2">
        <v>1584</v>
      </c>
      <c r="E618" s="3">
        <v>8</v>
      </c>
      <c r="F618" s="3">
        <v>4</v>
      </c>
      <c r="G618" s="3" t="s">
        <v>193</v>
      </c>
      <c r="H618" s="3">
        <f t="shared" si="330"/>
        <v>1584</v>
      </c>
      <c r="I618" s="3" t="str">
        <f t="shared" si="311"/>
        <v>8-4-08-1584</v>
      </c>
      <c r="J618" s="4" t="s">
        <v>846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f t="shared" si="331"/>
        <v>0</v>
      </c>
      <c r="X618" s="59"/>
    </row>
    <row r="619" spans="1:24" ht="15">
      <c r="A619" s="2"/>
      <c r="B619" s="4"/>
      <c r="C619" s="4"/>
      <c r="D619" s="2"/>
      <c r="E619" s="45">
        <v>8</v>
      </c>
      <c r="F619" s="45">
        <v>4</v>
      </c>
      <c r="G619" s="45" t="s">
        <v>202</v>
      </c>
      <c r="H619" s="45">
        <v>0</v>
      </c>
      <c r="I619" s="45" t="str">
        <f t="shared" si="311"/>
        <v>8-4-09-0</v>
      </c>
      <c r="J619" s="44" t="s">
        <v>759</v>
      </c>
      <c r="K619" s="46">
        <f aca="true" t="shared" si="332" ref="K619:V619">SUM(K620:K620)</f>
        <v>0</v>
      </c>
      <c r="L619" s="46">
        <f t="shared" si="332"/>
        <v>0</v>
      </c>
      <c r="M619" s="46">
        <f t="shared" si="332"/>
        <v>0</v>
      </c>
      <c r="N619" s="46">
        <f t="shared" si="332"/>
        <v>0</v>
      </c>
      <c r="O619" s="46">
        <f t="shared" si="332"/>
        <v>0</v>
      </c>
      <c r="P619" s="46">
        <f t="shared" si="332"/>
        <v>0</v>
      </c>
      <c r="Q619" s="46">
        <f t="shared" si="332"/>
        <v>0</v>
      </c>
      <c r="R619" s="46">
        <f t="shared" si="332"/>
        <v>0</v>
      </c>
      <c r="S619" s="46">
        <f t="shared" si="332"/>
        <v>0</v>
      </c>
      <c r="T619" s="46">
        <f t="shared" si="332"/>
        <v>0</v>
      </c>
      <c r="U619" s="46">
        <f t="shared" si="332"/>
        <v>0</v>
      </c>
      <c r="V619" s="46">
        <f t="shared" si="332"/>
        <v>0</v>
      </c>
      <c r="W619" s="46">
        <f aca="true" t="shared" si="333" ref="W619">SUM(W620:W620)</f>
        <v>0</v>
      </c>
      <c r="X619" s="59"/>
    </row>
    <row r="620" spans="1:24" ht="15">
      <c r="A620" s="2"/>
      <c r="B620" s="4"/>
      <c r="C620" s="4"/>
      <c r="D620" s="2"/>
      <c r="E620" s="42">
        <v>8</v>
      </c>
      <c r="F620" s="42">
        <v>4</v>
      </c>
      <c r="G620" s="42" t="s">
        <v>202</v>
      </c>
      <c r="H620" s="42">
        <v>0</v>
      </c>
      <c r="I620" s="42" t="str">
        <f t="shared" si="311"/>
        <v>8-4-09-0</v>
      </c>
      <c r="J620" s="4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>
        <f>SUM(K620:V620)</f>
        <v>0</v>
      </c>
      <c r="X620" s="59"/>
    </row>
    <row r="621" spans="1:24" ht="15">
      <c r="A621" s="2"/>
      <c r="B621" s="4"/>
      <c r="C621" s="2"/>
      <c r="D621" s="44"/>
      <c r="E621" s="45">
        <v>8</v>
      </c>
      <c r="F621" s="45">
        <v>4</v>
      </c>
      <c r="G621" s="45">
        <v>10</v>
      </c>
      <c r="H621" s="45">
        <v>0</v>
      </c>
      <c r="I621" s="45" t="str">
        <f t="shared" si="311"/>
        <v>8-4-10-0</v>
      </c>
      <c r="J621" s="44" t="s">
        <v>847</v>
      </c>
      <c r="K621" s="46">
        <f aca="true" t="shared" si="334" ref="K621:V621">+K622</f>
        <v>0</v>
      </c>
      <c r="L621" s="46">
        <f t="shared" si="334"/>
        <v>0</v>
      </c>
      <c r="M621" s="46">
        <f t="shared" si="334"/>
        <v>0</v>
      </c>
      <c r="N621" s="46">
        <f t="shared" si="334"/>
        <v>0</v>
      </c>
      <c r="O621" s="46">
        <f t="shared" si="334"/>
        <v>0</v>
      </c>
      <c r="P621" s="46">
        <f t="shared" si="334"/>
        <v>0</v>
      </c>
      <c r="Q621" s="46">
        <f t="shared" si="334"/>
        <v>0</v>
      </c>
      <c r="R621" s="46">
        <f t="shared" si="334"/>
        <v>143606.6</v>
      </c>
      <c r="S621" s="46">
        <f t="shared" si="334"/>
        <v>0</v>
      </c>
      <c r="T621" s="46">
        <f t="shared" si="334"/>
        <v>365114.26</v>
      </c>
      <c r="U621" s="46">
        <f t="shared" si="334"/>
        <v>91279.14</v>
      </c>
      <c r="V621" s="46">
        <f t="shared" si="334"/>
        <v>0</v>
      </c>
      <c r="W621" s="46">
        <f aca="true" t="shared" si="335" ref="W621">+W622</f>
        <v>600000</v>
      </c>
      <c r="X621" s="38"/>
    </row>
    <row r="622" spans="1:24" ht="15">
      <c r="A622" s="2">
        <v>2615</v>
      </c>
      <c r="B622" s="4" t="s">
        <v>848</v>
      </c>
      <c r="C622" s="4">
        <v>42141102615</v>
      </c>
      <c r="D622" s="2">
        <v>2615</v>
      </c>
      <c r="E622" s="3">
        <v>8</v>
      </c>
      <c r="F622" s="3">
        <v>4</v>
      </c>
      <c r="G622" s="3">
        <v>10</v>
      </c>
      <c r="H622" s="3">
        <f>+D622</f>
        <v>2615</v>
      </c>
      <c r="I622" s="3" t="str">
        <f t="shared" si="311"/>
        <v>8-4-10-2615</v>
      </c>
      <c r="J622" s="4" t="s">
        <v>849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143606.6</v>
      </c>
      <c r="S622" s="5">
        <v>0</v>
      </c>
      <c r="T622" s="5">
        <v>365114.26</v>
      </c>
      <c r="U622" s="5">
        <v>91279.14</v>
      </c>
      <c r="V622" s="5">
        <v>0</v>
      </c>
      <c r="W622" s="5">
        <f>SUM(K622:V622)</f>
        <v>600000</v>
      </c>
      <c r="X622" s="59"/>
    </row>
    <row r="623" spans="1:24" ht="15">
      <c r="A623" s="2"/>
      <c r="B623" s="41"/>
      <c r="C623" s="41"/>
      <c r="D623" s="2"/>
      <c r="E623" s="42">
        <v>8</v>
      </c>
      <c r="F623" s="42">
        <v>5</v>
      </c>
      <c r="G623" s="42" t="s">
        <v>12</v>
      </c>
      <c r="H623" s="42">
        <v>0</v>
      </c>
      <c r="I623" s="42" t="str">
        <f t="shared" si="311"/>
        <v>8-5-00-0</v>
      </c>
      <c r="J623" s="41" t="s">
        <v>850</v>
      </c>
      <c r="K623" s="43">
        <f aca="true" t="shared" si="336" ref="K623:V623">+K624+K626+K628</f>
        <v>0</v>
      </c>
      <c r="L623" s="43">
        <f t="shared" si="336"/>
        <v>0</v>
      </c>
      <c r="M623" s="43">
        <f t="shared" si="336"/>
        <v>0</v>
      </c>
      <c r="N623" s="43">
        <f t="shared" si="336"/>
        <v>0</v>
      </c>
      <c r="O623" s="43">
        <f t="shared" si="336"/>
        <v>0</v>
      </c>
      <c r="P623" s="43">
        <f t="shared" si="336"/>
        <v>0</v>
      </c>
      <c r="Q623" s="43">
        <f t="shared" si="336"/>
        <v>0</v>
      </c>
      <c r="R623" s="43">
        <f t="shared" si="336"/>
        <v>0</v>
      </c>
      <c r="S623" s="43">
        <f t="shared" si="336"/>
        <v>0</v>
      </c>
      <c r="T623" s="43">
        <f t="shared" si="336"/>
        <v>0</v>
      </c>
      <c r="U623" s="43">
        <f t="shared" si="336"/>
        <v>0</v>
      </c>
      <c r="V623" s="43">
        <f t="shared" si="336"/>
        <v>0</v>
      </c>
      <c r="W623" s="43">
        <f aca="true" t="shared" si="337" ref="W623">+W624+W626+W628</f>
        <v>0</v>
      </c>
      <c r="X623" s="38"/>
    </row>
    <row r="624" spans="1:24" ht="15">
      <c r="A624" s="2"/>
      <c r="B624" s="44"/>
      <c r="C624" s="44"/>
      <c r="D624" s="2"/>
      <c r="E624" s="45">
        <v>8</v>
      </c>
      <c r="F624" s="45">
        <v>5</v>
      </c>
      <c r="G624" s="45" t="s">
        <v>15</v>
      </c>
      <c r="H624" s="45">
        <v>0</v>
      </c>
      <c r="I624" s="45" t="str">
        <f t="shared" si="311"/>
        <v>8-5-01-0</v>
      </c>
      <c r="J624" s="44" t="s">
        <v>851</v>
      </c>
      <c r="K624" s="46">
        <f aca="true" t="shared" si="338" ref="K624:V624">+K625</f>
        <v>0</v>
      </c>
      <c r="L624" s="46">
        <f t="shared" si="338"/>
        <v>0</v>
      </c>
      <c r="M624" s="46">
        <f t="shared" si="338"/>
        <v>0</v>
      </c>
      <c r="N624" s="46">
        <f t="shared" si="338"/>
        <v>0</v>
      </c>
      <c r="O624" s="46">
        <f t="shared" si="338"/>
        <v>0</v>
      </c>
      <c r="P624" s="46">
        <f t="shared" si="338"/>
        <v>0</v>
      </c>
      <c r="Q624" s="46">
        <f t="shared" si="338"/>
        <v>0</v>
      </c>
      <c r="R624" s="46">
        <f t="shared" si="338"/>
        <v>0</v>
      </c>
      <c r="S624" s="46">
        <f t="shared" si="338"/>
        <v>0</v>
      </c>
      <c r="T624" s="46">
        <f t="shared" si="338"/>
        <v>0</v>
      </c>
      <c r="U624" s="46">
        <f t="shared" si="338"/>
        <v>0</v>
      </c>
      <c r="V624" s="46">
        <f t="shared" si="338"/>
        <v>0</v>
      </c>
      <c r="W624" s="46">
        <f aca="true" t="shared" si="339" ref="W624">+W625</f>
        <v>0</v>
      </c>
      <c r="X624" s="38"/>
    </row>
    <row r="625" spans="1:24" ht="15">
      <c r="A625" s="2"/>
      <c r="B625" s="4"/>
      <c r="C625" s="4" t="s">
        <v>545</v>
      </c>
      <c r="D625" s="2"/>
      <c r="E625" s="42">
        <v>8</v>
      </c>
      <c r="F625" s="42">
        <v>5</v>
      </c>
      <c r="G625" s="42" t="s">
        <v>15</v>
      </c>
      <c r="H625" s="42">
        <v>0</v>
      </c>
      <c r="I625" s="42" t="str">
        <f t="shared" si="311"/>
        <v>8-5-01-0</v>
      </c>
      <c r="J625" s="4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17"/>
      <c r="X625" s="38"/>
    </row>
    <row r="626" spans="1:24" ht="15">
      <c r="A626" s="2"/>
      <c r="B626" s="44"/>
      <c r="C626" s="44"/>
      <c r="D626" s="2"/>
      <c r="E626" s="45">
        <v>8</v>
      </c>
      <c r="F626" s="45">
        <v>5</v>
      </c>
      <c r="G626" s="45" t="s">
        <v>19</v>
      </c>
      <c r="H626" s="45">
        <v>0</v>
      </c>
      <c r="I626" s="45" t="str">
        <f t="shared" si="311"/>
        <v>8-5-02-0</v>
      </c>
      <c r="J626" s="44" t="s">
        <v>852</v>
      </c>
      <c r="K626" s="46">
        <f aca="true" t="shared" si="340" ref="K626:V626">+K627</f>
        <v>0</v>
      </c>
      <c r="L626" s="46">
        <f t="shared" si="340"/>
        <v>0</v>
      </c>
      <c r="M626" s="46">
        <f t="shared" si="340"/>
        <v>0</v>
      </c>
      <c r="N626" s="46">
        <f t="shared" si="340"/>
        <v>0</v>
      </c>
      <c r="O626" s="46">
        <f t="shared" si="340"/>
        <v>0</v>
      </c>
      <c r="P626" s="46">
        <f t="shared" si="340"/>
        <v>0</v>
      </c>
      <c r="Q626" s="46">
        <f t="shared" si="340"/>
        <v>0</v>
      </c>
      <c r="R626" s="46">
        <f t="shared" si="340"/>
        <v>0</v>
      </c>
      <c r="S626" s="46">
        <f t="shared" si="340"/>
        <v>0</v>
      </c>
      <c r="T626" s="46">
        <f t="shared" si="340"/>
        <v>0</v>
      </c>
      <c r="U626" s="46">
        <f t="shared" si="340"/>
        <v>0</v>
      </c>
      <c r="V626" s="46">
        <f t="shared" si="340"/>
        <v>0</v>
      </c>
      <c r="W626" s="46">
        <f aca="true" t="shared" si="341" ref="W626">+W627</f>
        <v>0</v>
      </c>
      <c r="X626" s="38"/>
    </row>
    <row r="627" spans="1:24" ht="15">
      <c r="A627" s="2"/>
      <c r="B627" s="4"/>
      <c r="C627" s="4"/>
      <c r="D627" s="2"/>
      <c r="E627" s="42">
        <v>8</v>
      </c>
      <c r="F627" s="42">
        <v>5</v>
      </c>
      <c r="G627" s="42" t="s">
        <v>19</v>
      </c>
      <c r="H627" s="42">
        <v>0</v>
      </c>
      <c r="I627" s="42" t="str">
        <f t="shared" si="311"/>
        <v>8-5-02-0</v>
      </c>
      <c r="J627" s="4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17"/>
      <c r="X627" s="38"/>
    </row>
    <row r="628" spans="1:24" ht="15">
      <c r="A628" s="8"/>
      <c r="B628" s="61"/>
      <c r="C628" s="61"/>
      <c r="D628" s="8"/>
      <c r="E628" s="42">
        <v>8</v>
      </c>
      <c r="F628" s="42">
        <v>5</v>
      </c>
      <c r="G628" s="42" t="s">
        <v>23</v>
      </c>
      <c r="H628" s="42">
        <v>0</v>
      </c>
      <c r="I628" s="42" t="str">
        <f t="shared" si="311"/>
        <v>8-5-03-0</v>
      </c>
      <c r="J628" s="61" t="s">
        <v>850</v>
      </c>
      <c r="K628" s="54">
        <f aca="true" t="shared" si="342" ref="K628:V628">+K629</f>
        <v>0</v>
      </c>
      <c r="L628" s="54">
        <f t="shared" si="342"/>
        <v>0</v>
      </c>
      <c r="M628" s="54">
        <f t="shared" si="342"/>
        <v>0</v>
      </c>
      <c r="N628" s="54">
        <f t="shared" si="342"/>
        <v>0</v>
      </c>
      <c r="O628" s="54">
        <f t="shared" si="342"/>
        <v>0</v>
      </c>
      <c r="P628" s="54">
        <f t="shared" si="342"/>
        <v>0</v>
      </c>
      <c r="Q628" s="54">
        <f t="shared" si="342"/>
        <v>0</v>
      </c>
      <c r="R628" s="54">
        <f t="shared" si="342"/>
        <v>0</v>
      </c>
      <c r="S628" s="54">
        <f t="shared" si="342"/>
        <v>0</v>
      </c>
      <c r="T628" s="54">
        <f t="shared" si="342"/>
        <v>0</v>
      </c>
      <c r="U628" s="54">
        <f t="shared" si="342"/>
        <v>0</v>
      </c>
      <c r="V628" s="54">
        <f t="shared" si="342"/>
        <v>0</v>
      </c>
      <c r="W628" s="54">
        <f aca="true" t="shared" si="343" ref="W628">+W629</f>
        <v>0</v>
      </c>
      <c r="X628" s="52" t="s">
        <v>93</v>
      </c>
    </row>
    <row r="629" spans="1:24" ht="15">
      <c r="A629" s="8">
        <v>3451</v>
      </c>
      <c r="B629" s="14"/>
      <c r="C629" s="14"/>
      <c r="D629" s="8">
        <v>3451</v>
      </c>
      <c r="E629" s="42">
        <v>8</v>
      </c>
      <c r="F629" s="42">
        <v>5</v>
      </c>
      <c r="G629" s="42" t="s">
        <v>23</v>
      </c>
      <c r="H629" s="42">
        <f>+D629</f>
        <v>3451</v>
      </c>
      <c r="I629" s="42" t="str">
        <f t="shared" si="311"/>
        <v>8-5-03-3451</v>
      </c>
      <c r="J629" s="14" t="s">
        <v>850</v>
      </c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52" t="s">
        <v>93</v>
      </c>
    </row>
    <row r="630" spans="1:23" ht="25.5">
      <c r="A630" s="7"/>
      <c r="B630" s="68"/>
      <c r="C630" s="68"/>
      <c r="D630" s="7"/>
      <c r="E630" s="42">
        <v>9</v>
      </c>
      <c r="F630" s="42">
        <v>9</v>
      </c>
      <c r="G630" s="42" t="s">
        <v>12</v>
      </c>
      <c r="H630" s="42">
        <v>0</v>
      </c>
      <c r="I630" s="42" t="str">
        <f t="shared" si="311"/>
        <v>9-9-00-0</v>
      </c>
      <c r="J630" s="68" t="s">
        <v>853</v>
      </c>
      <c r="K630" s="69">
        <f aca="true" t="shared" si="344" ref="K630:V630">+K631+K639+K642+K645</f>
        <v>0</v>
      </c>
      <c r="L630" s="69">
        <f t="shared" si="344"/>
        <v>0</v>
      </c>
      <c r="M630" s="69">
        <f t="shared" si="344"/>
        <v>0</v>
      </c>
      <c r="N630" s="69">
        <f t="shared" si="344"/>
        <v>0</v>
      </c>
      <c r="O630" s="69">
        <f t="shared" si="344"/>
        <v>0</v>
      </c>
      <c r="P630" s="69">
        <f t="shared" si="344"/>
        <v>0</v>
      </c>
      <c r="Q630" s="69">
        <f t="shared" si="344"/>
        <v>0</v>
      </c>
      <c r="R630" s="69">
        <f t="shared" si="344"/>
        <v>0</v>
      </c>
      <c r="S630" s="69">
        <f t="shared" si="344"/>
        <v>0</v>
      </c>
      <c r="T630" s="69">
        <f t="shared" si="344"/>
        <v>0</v>
      </c>
      <c r="U630" s="69">
        <f t="shared" si="344"/>
        <v>0</v>
      </c>
      <c r="V630" s="69">
        <f t="shared" si="344"/>
        <v>0</v>
      </c>
      <c r="W630" s="69">
        <f aca="true" t="shared" si="345" ref="W630">+W631+W639+W642+W645</f>
        <v>0</v>
      </c>
    </row>
    <row r="631" spans="1:23" ht="15">
      <c r="A631" s="2"/>
      <c r="B631" s="41"/>
      <c r="C631" s="41"/>
      <c r="D631" s="2"/>
      <c r="E631" s="42">
        <v>9</v>
      </c>
      <c r="F631" s="42">
        <v>1</v>
      </c>
      <c r="G631" s="42" t="s">
        <v>12</v>
      </c>
      <c r="H631" s="42">
        <v>0</v>
      </c>
      <c r="I631" s="42" t="str">
        <f t="shared" si="311"/>
        <v>9-1-00-0</v>
      </c>
      <c r="J631" s="41" t="s">
        <v>854</v>
      </c>
      <c r="K631" s="43">
        <f aca="true" t="shared" si="346" ref="K631:V631">+K632+K635+K637</f>
        <v>0</v>
      </c>
      <c r="L631" s="43">
        <f t="shared" si="346"/>
        <v>0</v>
      </c>
      <c r="M631" s="43">
        <f t="shared" si="346"/>
        <v>0</v>
      </c>
      <c r="N631" s="43">
        <f t="shared" si="346"/>
        <v>0</v>
      </c>
      <c r="O631" s="43">
        <f t="shared" si="346"/>
        <v>0</v>
      </c>
      <c r="P631" s="43">
        <f t="shared" si="346"/>
        <v>0</v>
      </c>
      <c r="Q631" s="43">
        <f t="shared" si="346"/>
        <v>0</v>
      </c>
      <c r="R631" s="43">
        <f t="shared" si="346"/>
        <v>0</v>
      </c>
      <c r="S631" s="43">
        <f t="shared" si="346"/>
        <v>0</v>
      </c>
      <c r="T631" s="43">
        <f t="shared" si="346"/>
        <v>0</v>
      </c>
      <c r="U631" s="43">
        <f t="shared" si="346"/>
        <v>0</v>
      </c>
      <c r="V631" s="43">
        <f t="shared" si="346"/>
        <v>0</v>
      </c>
      <c r="W631" s="43">
        <f aca="true" t="shared" si="347" ref="W631">+W632+W635+W637</f>
        <v>0</v>
      </c>
    </row>
    <row r="632" spans="1:23" ht="15">
      <c r="A632" s="2"/>
      <c r="B632" s="44"/>
      <c r="C632" s="44"/>
      <c r="D632" s="2"/>
      <c r="E632" s="45">
        <v>9</v>
      </c>
      <c r="F632" s="45">
        <v>1</v>
      </c>
      <c r="G632" s="45" t="s">
        <v>15</v>
      </c>
      <c r="H632" s="45">
        <v>0</v>
      </c>
      <c r="I632" s="45" t="str">
        <f t="shared" si="311"/>
        <v>9-1-01-0</v>
      </c>
      <c r="J632" s="44" t="s">
        <v>878</v>
      </c>
      <c r="K632" s="46">
        <f aca="true" t="shared" si="348" ref="K632:V632">+K633</f>
        <v>0</v>
      </c>
      <c r="L632" s="46">
        <f t="shared" si="348"/>
        <v>0</v>
      </c>
      <c r="M632" s="46">
        <f t="shared" si="348"/>
        <v>0</v>
      </c>
      <c r="N632" s="46">
        <f t="shared" si="348"/>
        <v>0</v>
      </c>
      <c r="O632" s="46">
        <f t="shared" si="348"/>
        <v>0</v>
      </c>
      <c r="P632" s="46">
        <f t="shared" si="348"/>
        <v>0</v>
      </c>
      <c r="Q632" s="46">
        <f t="shared" si="348"/>
        <v>0</v>
      </c>
      <c r="R632" s="46">
        <f t="shared" si="348"/>
        <v>0</v>
      </c>
      <c r="S632" s="46">
        <f t="shared" si="348"/>
        <v>0</v>
      </c>
      <c r="T632" s="46">
        <f t="shared" si="348"/>
        <v>0</v>
      </c>
      <c r="U632" s="46">
        <f t="shared" si="348"/>
        <v>0</v>
      </c>
      <c r="V632" s="46">
        <f t="shared" si="348"/>
        <v>0</v>
      </c>
      <c r="W632" s="46">
        <f aca="true" t="shared" si="349" ref="W632">+W633</f>
        <v>0</v>
      </c>
    </row>
    <row r="633" spans="1:23" ht="15">
      <c r="A633" s="2">
        <v>2901</v>
      </c>
      <c r="B633" s="4"/>
      <c r="C633" s="4"/>
      <c r="D633" s="2">
        <v>2901</v>
      </c>
      <c r="E633" s="45">
        <v>9</v>
      </c>
      <c r="F633" s="45">
        <v>1</v>
      </c>
      <c r="G633" s="45" t="s">
        <v>19</v>
      </c>
      <c r="H633" s="45">
        <f>+D633</f>
        <v>2901</v>
      </c>
      <c r="I633" s="45" t="str">
        <f t="shared" si="311"/>
        <v>9-1-02-2901</v>
      </c>
      <c r="J633" s="44" t="s">
        <v>879</v>
      </c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2"/>
      <c r="B634" s="4"/>
      <c r="C634" s="4"/>
      <c r="D634" s="2"/>
      <c r="E634" s="45">
        <v>9</v>
      </c>
      <c r="F634" s="45">
        <v>1</v>
      </c>
      <c r="G634" s="45" t="s">
        <v>23</v>
      </c>
      <c r="H634" s="45"/>
      <c r="I634" s="45" t="str">
        <f t="shared" si="311"/>
        <v>9-1-03-</v>
      </c>
      <c r="J634" s="44" t="s">
        <v>880</v>
      </c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4" ht="15">
      <c r="A635" s="9"/>
      <c r="B635" s="53"/>
      <c r="C635" s="53"/>
      <c r="D635" s="9"/>
      <c r="E635" s="11">
        <v>9</v>
      </c>
      <c r="F635" s="11">
        <v>1</v>
      </c>
      <c r="G635" s="11" t="s">
        <v>19</v>
      </c>
      <c r="H635" s="11">
        <v>0</v>
      </c>
      <c r="I635" s="11" t="str">
        <f t="shared" si="311"/>
        <v>9-1-02-0</v>
      </c>
      <c r="J635" s="51" t="s">
        <v>855</v>
      </c>
      <c r="K635" s="72">
        <f aca="true" t="shared" si="350" ref="K635:V635">+K636</f>
        <v>0</v>
      </c>
      <c r="L635" s="72">
        <f t="shared" si="350"/>
        <v>0</v>
      </c>
      <c r="M635" s="72">
        <f t="shared" si="350"/>
        <v>0</v>
      </c>
      <c r="N635" s="72">
        <f t="shared" si="350"/>
        <v>0</v>
      </c>
      <c r="O635" s="72">
        <f t="shared" si="350"/>
        <v>0</v>
      </c>
      <c r="P635" s="72">
        <f t="shared" si="350"/>
        <v>0</v>
      </c>
      <c r="Q635" s="72">
        <f t="shared" si="350"/>
        <v>0</v>
      </c>
      <c r="R635" s="72">
        <f t="shared" si="350"/>
        <v>0</v>
      </c>
      <c r="S635" s="72">
        <f t="shared" si="350"/>
        <v>0</v>
      </c>
      <c r="T635" s="72">
        <f t="shared" si="350"/>
        <v>0</v>
      </c>
      <c r="U635" s="72">
        <f t="shared" si="350"/>
        <v>0</v>
      </c>
      <c r="V635" s="72">
        <f t="shared" si="350"/>
        <v>0</v>
      </c>
      <c r="W635" s="72">
        <f aca="true" t="shared" si="351" ref="W635">+W636</f>
        <v>0</v>
      </c>
      <c r="X635" s="52" t="s">
        <v>93</v>
      </c>
    </row>
    <row r="636" spans="1:24" ht="15">
      <c r="A636" s="9"/>
      <c r="B636" s="73"/>
      <c r="C636" s="73"/>
      <c r="D636" s="9"/>
      <c r="E636" s="11">
        <v>9</v>
      </c>
      <c r="F636" s="11">
        <v>1</v>
      </c>
      <c r="G636" s="11" t="s">
        <v>19</v>
      </c>
      <c r="H636" s="11">
        <v>0</v>
      </c>
      <c r="I636" s="11" t="str">
        <f t="shared" si="311"/>
        <v>9-1-02-0</v>
      </c>
      <c r="J636" s="51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52" t="s">
        <v>93</v>
      </c>
    </row>
    <row r="637" spans="1:24" ht="15">
      <c r="A637" s="9"/>
      <c r="B637" s="53"/>
      <c r="C637" s="53"/>
      <c r="D637" s="9"/>
      <c r="E637" s="11">
        <v>9</v>
      </c>
      <c r="F637" s="11">
        <v>1</v>
      </c>
      <c r="G637" s="11" t="s">
        <v>23</v>
      </c>
      <c r="H637" s="11">
        <v>0</v>
      </c>
      <c r="I637" s="11" t="str">
        <f t="shared" si="311"/>
        <v>9-1-03-0</v>
      </c>
      <c r="J637" s="51" t="s">
        <v>856</v>
      </c>
      <c r="K637" s="72">
        <f aca="true" t="shared" si="352" ref="K637:V637">+K638</f>
        <v>0</v>
      </c>
      <c r="L637" s="72">
        <f t="shared" si="352"/>
        <v>0</v>
      </c>
      <c r="M637" s="72">
        <f t="shared" si="352"/>
        <v>0</v>
      </c>
      <c r="N637" s="72">
        <f t="shared" si="352"/>
        <v>0</v>
      </c>
      <c r="O637" s="72">
        <f t="shared" si="352"/>
        <v>0</v>
      </c>
      <c r="P637" s="72">
        <f t="shared" si="352"/>
        <v>0</v>
      </c>
      <c r="Q637" s="72">
        <f t="shared" si="352"/>
        <v>0</v>
      </c>
      <c r="R637" s="72">
        <f t="shared" si="352"/>
        <v>0</v>
      </c>
      <c r="S637" s="72">
        <f t="shared" si="352"/>
        <v>0</v>
      </c>
      <c r="T637" s="72">
        <f t="shared" si="352"/>
        <v>0</v>
      </c>
      <c r="U637" s="72">
        <f t="shared" si="352"/>
        <v>0</v>
      </c>
      <c r="V637" s="72">
        <f t="shared" si="352"/>
        <v>0</v>
      </c>
      <c r="W637" s="72">
        <f aca="true" t="shared" si="353" ref="W637">+W638</f>
        <v>0</v>
      </c>
      <c r="X637" s="52" t="s">
        <v>93</v>
      </c>
    </row>
    <row r="638" spans="1:24" ht="15">
      <c r="A638" s="9"/>
      <c r="B638" s="73"/>
      <c r="C638" s="73"/>
      <c r="D638" s="9"/>
      <c r="E638" s="11">
        <v>9</v>
      </c>
      <c r="F638" s="11">
        <v>1</v>
      </c>
      <c r="G638" s="11" t="s">
        <v>23</v>
      </c>
      <c r="H638" s="11">
        <v>0</v>
      </c>
      <c r="I638" s="11" t="str">
        <f t="shared" si="311"/>
        <v>9-1-03-0</v>
      </c>
      <c r="J638" s="51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52" t="s">
        <v>93</v>
      </c>
    </row>
    <row r="639" spans="1:23" ht="15">
      <c r="A639" s="2"/>
      <c r="B639" s="41"/>
      <c r="C639" s="41"/>
      <c r="D639" s="2"/>
      <c r="E639" s="42">
        <v>9</v>
      </c>
      <c r="F639" s="42">
        <v>3</v>
      </c>
      <c r="G639" s="42" t="s">
        <v>12</v>
      </c>
      <c r="H639" s="42">
        <v>0</v>
      </c>
      <c r="I639" s="42" t="str">
        <f t="shared" si="311"/>
        <v>9-3-00-0</v>
      </c>
      <c r="J639" s="41" t="s">
        <v>857</v>
      </c>
      <c r="K639" s="43">
        <f aca="true" t="shared" si="354" ref="K639:V640">+K640</f>
        <v>0</v>
      </c>
      <c r="L639" s="43">
        <f t="shared" si="354"/>
        <v>0</v>
      </c>
      <c r="M639" s="43">
        <f t="shared" si="354"/>
        <v>0</v>
      </c>
      <c r="N639" s="43">
        <f t="shared" si="354"/>
        <v>0</v>
      </c>
      <c r="O639" s="43">
        <f t="shared" si="354"/>
        <v>0</v>
      </c>
      <c r="P639" s="43">
        <f t="shared" si="354"/>
        <v>0</v>
      </c>
      <c r="Q639" s="43">
        <f t="shared" si="354"/>
        <v>0</v>
      </c>
      <c r="R639" s="43">
        <f t="shared" si="354"/>
        <v>0</v>
      </c>
      <c r="S639" s="43">
        <f t="shared" si="354"/>
        <v>0</v>
      </c>
      <c r="T639" s="43">
        <f t="shared" si="354"/>
        <v>0</v>
      </c>
      <c r="U639" s="43">
        <f t="shared" si="354"/>
        <v>0</v>
      </c>
      <c r="V639" s="43">
        <f t="shared" si="354"/>
        <v>0</v>
      </c>
      <c r="W639" s="43">
        <f aca="true" t="shared" si="355" ref="W639:W640">+W640</f>
        <v>0</v>
      </c>
    </row>
    <row r="640" spans="1:23" ht="15">
      <c r="A640" s="2"/>
      <c r="B640" s="44"/>
      <c r="C640" s="44"/>
      <c r="D640" s="2"/>
      <c r="E640" s="45">
        <v>9</v>
      </c>
      <c r="F640" s="45">
        <v>3</v>
      </c>
      <c r="G640" s="45" t="s">
        <v>15</v>
      </c>
      <c r="H640" s="45">
        <v>0</v>
      </c>
      <c r="I640" s="45" t="str">
        <f t="shared" si="311"/>
        <v>9-3-01-0</v>
      </c>
      <c r="J640" s="44" t="s">
        <v>857</v>
      </c>
      <c r="K640" s="46">
        <f t="shared" si="354"/>
        <v>0</v>
      </c>
      <c r="L640" s="46">
        <f t="shared" si="354"/>
        <v>0</v>
      </c>
      <c r="M640" s="46">
        <f t="shared" si="354"/>
        <v>0</v>
      </c>
      <c r="N640" s="46">
        <f t="shared" si="354"/>
        <v>0</v>
      </c>
      <c r="O640" s="46">
        <f t="shared" si="354"/>
        <v>0</v>
      </c>
      <c r="P640" s="46">
        <f t="shared" si="354"/>
        <v>0</v>
      </c>
      <c r="Q640" s="46">
        <f t="shared" si="354"/>
        <v>0</v>
      </c>
      <c r="R640" s="46">
        <f t="shared" si="354"/>
        <v>0</v>
      </c>
      <c r="S640" s="46">
        <f t="shared" si="354"/>
        <v>0</v>
      </c>
      <c r="T640" s="46">
        <f t="shared" si="354"/>
        <v>0</v>
      </c>
      <c r="U640" s="46">
        <f t="shared" si="354"/>
        <v>0</v>
      </c>
      <c r="V640" s="46">
        <f t="shared" si="354"/>
        <v>0</v>
      </c>
      <c r="W640" s="46">
        <f t="shared" si="355"/>
        <v>0</v>
      </c>
    </row>
    <row r="641" spans="1:23" ht="15">
      <c r="A641" s="2">
        <v>3001</v>
      </c>
      <c r="B641" s="4"/>
      <c r="C641" s="4"/>
      <c r="D641" s="2">
        <v>3001</v>
      </c>
      <c r="E641" s="3">
        <v>9</v>
      </c>
      <c r="F641" s="3">
        <v>3</v>
      </c>
      <c r="G641" s="3" t="s">
        <v>15</v>
      </c>
      <c r="H641" s="3">
        <f>+D641</f>
        <v>3001</v>
      </c>
      <c r="I641" s="3" t="str">
        <f t="shared" si="311"/>
        <v>9-3-01-3001</v>
      </c>
      <c r="J641" s="4" t="s">
        <v>857</v>
      </c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2"/>
      <c r="B642" s="41"/>
      <c r="C642" s="41"/>
      <c r="D642" s="2"/>
      <c r="E642" s="42">
        <v>9</v>
      </c>
      <c r="F642" s="42">
        <v>5</v>
      </c>
      <c r="G642" s="42" t="s">
        <v>12</v>
      </c>
      <c r="H642" s="42">
        <v>0</v>
      </c>
      <c r="I642" s="42" t="str">
        <f t="shared" si="311"/>
        <v>9-5-00-0</v>
      </c>
      <c r="J642" s="41" t="s">
        <v>858</v>
      </c>
      <c r="K642" s="43">
        <f aca="true" t="shared" si="356" ref="K642:V643">+K643</f>
        <v>0</v>
      </c>
      <c r="L642" s="43">
        <f t="shared" si="356"/>
        <v>0</v>
      </c>
      <c r="M642" s="43">
        <f t="shared" si="356"/>
        <v>0</v>
      </c>
      <c r="N642" s="43">
        <f t="shared" si="356"/>
        <v>0</v>
      </c>
      <c r="O642" s="43">
        <f t="shared" si="356"/>
        <v>0</v>
      </c>
      <c r="P642" s="43">
        <f t="shared" si="356"/>
        <v>0</v>
      </c>
      <c r="Q642" s="43">
        <f t="shared" si="356"/>
        <v>0</v>
      </c>
      <c r="R642" s="43">
        <f t="shared" si="356"/>
        <v>0</v>
      </c>
      <c r="S642" s="43">
        <f t="shared" si="356"/>
        <v>0</v>
      </c>
      <c r="T642" s="43">
        <f t="shared" si="356"/>
        <v>0</v>
      </c>
      <c r="U642" s="43">
        <f t="shared" si="356"/>
        <v>0</v>
      </c>
      <c r="V642" s="43">
        <f t="shared" si="356"/>
        <v>0</v>
      </c>
      <c r="W642" s="43">
        <f aca="true" t="shared" si="357" ref="W642:W643">+W643</f>
        <v>0</v>
      </c>
    </row>
    <row r="643" spans="1:23" ht="15">
      <c r="A643" s="2"/>
      <c r="B643" s="44"/>
      <c r="C643" s="44"/>
      <c r="D643" s="2"/>
      <c r="E643" s="45">
        <v>9</v>
      </c>
      <c r="F643" s="45">
        <v>5</v>
      </c>
      <c r="G643" s="45" t="s">
        <v>15</v>
      </c>
      <c r="H643" s="45">
        <v>0</v>
      </c>
      <c r="I643" s="45" t="str">
        <f t="shared" si="311"/>
        <v>9-5-01-0</v>
      </c>
      <c r="J643" s="44" t="s">
        <v>858</v>
      </c>
      <c r="K643" s="46">
        <f t="shared" si="356"/>
        <v>0</v>
      </c>
      <c r="L643" s="46">
        <f t="shared" si="356"/>
        <v>0</v>
      </c>
      <c r="M643" s="46">
        <f t="shared" si="356"/>
        <v>0</v>
      </c>
      <c r="N643" s="46">
        <f t="shared" si="356"/>
        <v>0</v>
      </c>
      <c r="O643" s="46">
        <f t="shared" si="356"/>
        <v>0</v>
      </c>
      <c r="P643" s="46">
        <f t="shared" si="356"/>
        <v>0</v>
      </c>
      <c r="Q643" s="46">
        <f t="shared" si="356"/>
        <v>0</v>
      </c>
      <c r="R643" s="46">
        <f t="shared" si="356"/>
        <v>0</v>
      </c>
      <c r="S643" s="46">
        <f t="shared" si="356"/>
        <v>0</v>
      </c>
      <c r="T643" s="46">
        <f t="shared" si="356"/>
        <v>0</v>
      </c>
      <c r="U643" s="46">
        <f t="shared" si="356"/>
        <v>0</v>
      </c>
      <c r="V643" s="46">
        <f t="shared" si="356"/>
        <v>0</v>
      </c>
      <c r="W643" s="46">
        <f t="shared" si="357"/>
        <v>0</v>
      </c>
    </row>
    <row r="644" spans="1:23" ht="15">
      <c r="A644" s="2">
        <v>3101</v>
      </c>
      <c r="B644" s="4"/>
      <c r="C644" s="4" t="s">
        <v>545</v>
      </c>
      <c r="D644" s="2">
        <v>3101</v>
      </c>
      <c r="E644" s="3">
        <v>9</v>
      </c>
      <c r="F644" s="3">
        <v>5</v>
      </c>
      <c r="G644" s="3" t="s">
        <v>15</v>
      </c>
      <c r="H644" s="3">
        <f>+D644</f>
        <v>3101</v>
      </c>
      <c r="I644" s="3" t="str">
        <f t="shared" si="311"/>
        <v>9-5-01-3101</v>
      </c>
      <c r="J644" s="4" t="s">
        <v>858</v>
      </c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2"/>
      <c r="B645" s="41"/>
      <c r="C645" s="41"/>
      <c r="D645" s="2"/>
      <c r="E645" s="42">
        <v>9</v>
      </c>
      <c r="F645" s="42">
        <v>7</v>
      </c>
      <c r="G645" s="42" t="s">
        <v>12</v>
      </c>
      <c r="H645" s="42">
        <v>0</v>
      </c>
      <c r="I645" s="42" t="str">
        <f t="shared" si="311"/>
        <v>9-7-00-0</v>
      </c>
      <c r="J645" s="41" t="s">
        <v>859</v>
      </c>
      <c r="K645" s="43">
        <f aca="true" t="shared" si="358" ref="K645:V646">+K646</f>
        <v>0</v>
      </c>
      <c r="L645" s="43">
        <f t="shared" si="358"/>
        <v>0</v>
      </c>
      <c r="M645" s="43">
        <f t="shared" si="358"/>
        <v>0</v>
      </c>
      <c r="N645" s="43">
        <f t="shared" si="358"/>
        <v>0</v>
      </c>
      <c r="O645" s="43">
        <f t="shared" si="358"/>
        <v>0</v>
      </c>
      <c r="P645" s="43">
        <f t="shared" si="358"/>
        <v>0</v>
      </c>
      <c r="Q645" s="43">
        <f t="shared" si="358"/>
        <v>0</v>
      </c>
      <c r="R645" s="43">
        <f t="shared" si="358"/>
        <v>0</v>
      </c>
      <c r="S645" s="43">
        <f t="shared" si="358"/>
        <v>0</v>
      </c>
      <c r="T645" s="43">
        <f t="shared" si="358"/>
        <v>0</v>
      </c>
      <c r="U645" s="43">
        <f t="shared" si="358"/>
        <v>0</v>
      </c>
      <c r="V645" s="43">
        <f t="shared" si="358"/>
        <v>0</v>
      </c>
      <c r="W645" s="43">
        <f aca="true" t="shared" si="359" ref="W645:W646">+W646</f>
        <v>0</v>
      </c>
    </row>
    <row r="646" spans="1:23" ht="15">
      <c r="A646" s="2"/>
      <c r="B646" s="44"/>
      <c r="C646" s="44"/>
      <c r="D646" s="2"/>
      <c r="E646" s="3">
        <v>9</v>
      </c>
      <c r="F646" s="3">
        <v>7</v>
      </c>
      <c r="G646" s="3" t="s">
        <v>15</v>
      </c>
      <c r="H646" s="3">
        <v>0</v>
      </c>
      <c r="I646" s="3" t="str">
        <f t="shared" si="311"/>
        <v>9-7-01-0</v>
      </c>
      <c r="J646" s="3" t="s">
        <v>859</v>
      </c>
      <c r="K646" s="46">
        <f t="shared" si="358"/>
        <v>0</v>
      </c>
      <c r="L646" s="46">
        <f t="shared" si="358"/>
        <v>0</v>
      </c>
      <c r="M646" s="46">
        <f t="shared" si="358"/>
        <v>0</v>
      </c>
      <c r="N646" s="46">
        <f t="shared" si="358"/>
        <v>0</v>
      </c>
      <c r="O646" s="46">
        <f t="shared" si="358"/>
        <v>0</v>
      </c>
      <c r="P646" s="46">
        <f t="shared" si="358"/>
        <v>0</v>
      </c>
      <c r="Q646" s="46">
        <f t="shared" si="358"/>
        <v>0</v>
      </c>
      <c r="R646" s="46">
        <f t="shared" si="358"/>
        <v>0</v>
      </c>
      <c r="S646" s="46">
        <f t="shared" si="358"/>
        <v>0</v>
      </c>
      <c r="T646" s="46">
        <f t="shared" si="358"/>
        <v>0</v>
      </c>
      <c r="U646" s="46">
        <f t="shared" si="358"/>
        <v>0</v>
      </c>
      <c r="V646" s="46">
        <f t="shared" si="358"/>
        <v>0</v>
      </c>
      <c r="W646" s="46">
        <f t="shared" si="359"/>
        <v>0</v>
      </c>
    </row>
    <row r="647" spans="1:24" ht="15">
      <c r="A647" s="9">
        <v>3501</v>
      </c>
      <c r="B647" s="73"/>
      <c r="C647" s="73"/>
      <c r="D647" s="9">
        <v>3501</v>
      </c>
      <c r="E647" s="11">
        <v>9</v>
      </c>
      <c r="F647" s="11">
        <v>7</v>
      </c>
      <c r="G647" s="11" t="s">
        <v>15</v>
      </c>
      <c r="H647" s="11">
        <f>+D647</f>
        <v>3501</v>
      </c>
      <c r="I647" s="11" t="str">
        <f aca="true" t="shared" si="360" ref="I647:I657">CONCATENATE(E647,"-",F647,"-",G647,"-",H647)</f>
        <v>9-7-01-3501</v>
      </c>
      <c r="J647" s="51" t="s">
        <v>860</v>
      </c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52" t="s">
        <v>93</v>
      </c>
    </row>
    <row r="648" spans="1:23" ht="15">
      <c r="A648" s="74"/>
      <c r="B648" s="68"/>
      <c r="C648" s="68"/>
      <c r="D648" s="74"/>
      <c r="E648" s="39">
        <v>0</v>
      </c>
      <c r="F648" s="39">
        <v>0</v>
      </c>
      <c r="G648" s="39" t="s">
        <v>12</v>
      </c>
      <c r="H648" s="39">
        <v>0</v>
      </c>
      <c r="I648" s="39" t="str">
        <f t="shared" si="360"/>
        <v>0-0-00-0</v>
      </c>
      <c r="J648" s="68" t="s">
        <v>861</v>
      </c>
      <c r="K648" s="69">
        <f aca="true" t="shared" si="361" ref="K648:V648">+K649+K652+K655</f>
        <v>0</v>
      </c>
      <c r="L648" s="69">
        <f t="shared" si="361"/>
        <v>0</v>
      </c>
      <c r="M648" s="69">
        <f t="shared" si="361"/>
        <v>0</v>
      </c>
      <c r="N648" s="69">
        <f t="shared" si="361"/>
        <v>0</v>
      </c>
      <c r="O648" s="69">
        <f t="shared" si="361"/>
        <v>0</v>
      </c>
      <c r="P648" s="69">
        <f t="shared" si="361"/>
        <v>0</v>
      </c>
      <c r="Q648" s="69">
        <f t="shared" si="361"/>
        <v>0</v>
      </c>
      <c r="R648" s="69">
        <f t="shared" si="361"/>
        <v>0</v>
      </c>
      <c r="S648" s="69">
        <f t="shared" si="361"/>
        <v>0</v>
      </c>
      <c r="T648" s="69">
        <f t="shared" si="361"/>
        <v>0</v>
      </c>
      <c r="U648" s="69">
        <f t="shared" si="361"/>
        <v>0</v>
      </c>
      <c r="V648" s="69">
        <f t="shared" si="361"/>
        <v>0</v>
      </c>
      <c r="W648" s="69">
        <f aca="true" t="shared" si="362" ref="W648">+W649+W652+W655</f>
        <v>0</v>
      </c>
    </row>
    <row r="649" spans="1:23" ht="15">
      <c r="A649" s="75"/>
      <c r="B649" s="76"/>
      <c r="C649" s="77"/>
      <c r="D649" s="75"/>
      <c r="E649" s="42">
        <v>0</v>
      </c>
      <c r="F649" s="42">
        <v>1</v>
      </c>
      <c r="G649" s="42" t="s">
        <v>12</v>
      </c>
      <c r="H649" s="42">
        <v>0</v>
      </c>
      <c r="I649" s="42" t="str">
        <f t="shared" si="360"/>
        <v>0-1-00-0</v>
      </c>
      <c r="J649" s="41" t="s">
        <v>862</v>
      </c>
      <c r="K649" s="78">
        <f aca="true" t="shared" si="363" ref="K649:V650">+K650</f>
        <v>0</v>
      </c>
      <c r="L649" s="78">
        <f t="shared" si="363"/>
        <v>0</v>
      </c>
      <c r="M649" s="78">
        <f t="shared" si="363"/>
        <v>0</v>
      </c>
      <c r="N649" s="78">
        <f t="shared" si="363"/>
        <v>0</v>
      </c>
      <c r="O649" s="78">
        <f t="shared" si="363"/>
        <v>0</v>
      </c>
      <c r="P649" s="78">
        <f t="shared" si="363"/>
        <v>0</v>
      </c>
      <c r="Q649" s="78">
        <f t="shared" si="363"/>
        <v>0</v>
      </c>
      <c r="R649" s="78">
        <f t="shared" si="363"/>
        <v>0</v>
      </c>
      <c r="S649" s="78">
        <f t="shared" si="363"/>
        <v>0</v>
      </c>
      <c r="T649" s="78">
        <f t="shared" si="363"/>
        <v>0</v>
      </c>
      <c r="U649" s="78">
        <f t="shared" si="363"/>
        <v>0</v>
      </c>
      <c r="V649" s="78">
        <f t="shared" si="363"/>
        <v>0</v>
      </c>
      <c r="W649" s="78">
        <f aca="true" t="shared" si="364" ref="W649:W650">+W650</f>
        <v>0</v>
      </c>
    </row>
    <row r="650" spans="1:23" ht="15">
      <c r="A650" s="75"/>
      <c r="B650" s="44"/>
      <c r="C650" s="79"/>
      <c r="D650" s="75"/>
      <c r="E650" s="45">
        <v>0</v>
      </c>
      <c r="F650" s="45">
        <v>1</v>
      </c>
      <c r="G650" s="45" t="s">
        <v>15</v>
      </c>
      <c r="H650" s="45">
        <v>0</v>
      </c>
      <c r="I650" s="45" t="str">
        <f t="shared" si="360"/>
        <v>0-1-01-0</v>
      </c>
      <c r="J650" s="44" t="s">
        <v>862</v>
      </c>
      <c r="K650" s="46">
        <f t="shared" si="363"/>
        <v>0</v>
      </c>
      <c r="L650" s="46">
        <f t="shared" si="363"/>
        <v>0</v>
      </c>
      <c r="M650" s="46">
        <f t="shared" si="363"/>
        <v>0</v>
      </c>
      <c r="N650" s="46">
        <f t="shared" si="363"/>
        <v>0</v>
      </c>
      <c r="O650" s="46">
        <f t="shared" si="363"/>
        <v>0</v>
      </c>
      <c r="P650" s="46">
        <f t="shared" si="363"/>
        <v>0</v>
      </c>
      <c r="Q650" s="46">
        <f t="shared" si="363"/>
        <v>0</v>
      </c>
      <c r="R650" s="46">
        <f t="shared" si="363"/>
        <v>0</v>
      </c>
      <c r="S650" s="46">
        <f t="shared" si="363"/>
        <v>0</v>
      </c>
      <c r="T650" s="46">
        <f t="shared" si="363"/>
        <v>0</v>
      </c>
      <c r="U650" s="46">
        <f t="shared" si="363"/>
        <v>0</v>
      </c>
      <c r="V650" s="46">
        <f t="shared" si="363"/>
        <v>0</v>
      </c>
      <c r="W650" s="46">
        <f t="shared" si="364"/>
        <v>0</v>
      </c>
    </row>
    <row r="651" spans="1:23" ht="15">
      <c r="A651" s="80">
        <v>3601</v>
      </c>
      <c r="B651" s="4"/>
      <c r="C651" s="4"/>
      <c r="D651" s="80">
        <v>3601</v>
      </c>
      <c r="E651" s="3">
        <v>0</v>
      </c>
      <c r="F651" s="3">
        <v>1</v>
      </c>
      <c r="G651" s="3" t="s">
        <v>15</v>
      </c>
      <c r="H651" s="3">
        <f>+D651</f>
        <v>3601</v>
      </c>
      <c r="I651" s="3" t="str">
        <f t="shared" si="360"/>
        <v>0-1-01-3601</v>
      </c>
      <c r="J651" s="4" t="s">
        <v>862</v>
      </c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75"/>
      <c r="B652" s="76"/>
      <c r="C652" s="77"/>
      <c r="D652" s="75"/>
      <c r="E652" s="42">
        <v>0</v>
      </c>
      <c r="F652" s="42">
        <v>2</v>
      </c>
      <c r="G652" s="42" t="s">
        <v>12</v>
      </c>
      <c r="H652" s="42">
        <v>0</v>
      </c>
      <c r="I652" s="42" t="str">
        <f t="shared" si="360"/>
        <v>0-2-00-0</v>
      </c>
      <c r="J652" s="41" t="s">
        <v>863</v>
      </c>
      <c r="K652" s="17">
        <v>0</v>
      </c>
      <c r="L652" s="17">
        <v>0</v>
      </c>
      <c r="M652" s="17">
        <v>0</v>
      </c>
      <c r="N652" s="17">
        <v>0</v>
      </c>
      <c r="O652" s="17">
        <v>0</v>
      </c>
      <c r="P652" s="17">
        <v>0</v>
      </c>
      <c r="Q652" s="17">
        <v>0</v>
      </c>
      <c r="R652" s="17">
        <v>0</v>
      </c>
      <c r="S652" s="17">
        <v>0</v>
      </c>
      <c r="T652" s="17">
        <v>0</v>
      </c>
      <c r="U652" s="17">
        <v>0</v>
      </c>
      <c r="V652" s="17">
        <v>0</v>
      </c>
      <c r="W652" s="17">
        <v>0</v>
      </c>
    </row>
    <row r="653" spans="1:23" ht="15">
      <c r="A653" s="75"/>
      <c r="B653" s="44"/>
      <c r="C653" s="79"/>
      <c r="D653" s="75"/>
      <c r="E653" s="45">
        <v>0</v>
      </c>
      <c r="F653" s="45">
        <v>2</v>
      </c>
      <c r="G653" s="45" t="s">
        <v>15</v>
      </c>
      <c r="H653" s="45">
        <v>0</v>
      </c>
      <c r="I653" s="45" t="str">
        <f t="shared" si="360"/>
        <v>0-2-01-0</v>
      </c>
      <c r="J653" s="44" t="s">
        <v>863</v>
      </c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ht="15">
      <c r="A654" s="80">
        <v>3701</v>
      </c>
      <c r="B654" s="4"/>
      <c r="C654" s="4"/>
      <c r="D654" s="80">
        <v>3701</v>
      </c>
      <c r="E654" s="3">
        <v>0</v>
      </c>
      <c r="F654" s="3">
        <v>2</v>
      </c>
      <c r="G654" s="3" t="s">
        <v>15</v>
      </c>
      <c r="H654" s="3">
        <f>+D654</f>
        <v>3701</v>
      </c>
      <c r="I654" s="3" t="str">
        <f t="shared" si="360"/>
        <v>0-2-01-3701</v>
      </c>
      <c r="J654" s="4" t="s">
        <v>863</v>
      </c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75"/>
      <c r="B655" s="76"/>
      <c r="C655" s="77"/>
      <c r="D655" s="75"/>
      <c r="E655" s="42">
        <v>0</v>
      </c>
      <c r="F655" s="42">
        <v>3</v>
      </c>
      <c r="G655" s="42" t="s">
        <v>12</v>
      </c>
      <c r="H655" s="42">
        <v>0</v>
      </c>
      <c r="I655" s="42" t="str">
        <f t="shared" si="360"/>
        <v>0-3-00-0</v>
      </c>
      <c r="J655" s="41" t="s">
        <v>864</v>
      </c>
      <c r="K655" s="78">
        <f aca="true" t="shared" si="365" ref="K655:V656">+K656</f>
        <v>0</v>
      </c>
      <c r="L655" s="78">
        <f t="shared" si="365"/>
        <v>0</v>
      </c>
      <c r="M655" s="78">
        <f t="shared" si="365"/>
        <v>0</v>
      </c>
      <c r="N655" s="78">
        <f t="shared" si="365"/>
        <v>0</v>
      </c>
      <c r="O655" s="78">
        <f t="shared" si="365"/>
        <v>0</v>
      </c>
      <c r="P655" s="78">
        <f t="shared" si="365"/>
        <v>0</v>
      </c>
      <c r="Q655" s="78">
        <f t="shared" si="365"/>
        <v>0</v>
      </c>
      <c r="R655" s="78">
        <f t="shared" si="365"/>
        <v>0</v>
      </c>
      <c r="S655" s="78">
        <f t="shared" si="365"/>
        <v>0</v>
      </c>
      <c r="T655" s="78">
        <f t="shared" si="365"/>
        <v>0</v>
      </c>
      <c r="U655" s="78">
        <f t="shared" si="365"/>
        <v>0</v>
      </c>
      <c r="V655" s="78">
        <f t="shared" si="365"/>
        <v>0</v>
      </c>
      <c r="W655" s="78">
        <f aca="true" t="shared" si="366" ref="W655:W656">+W656</f>
        <v>0</v>
      </c>
    </row>
    <row r="656" spans="1:23" ht="15">
      <c r="A656" s="75"/>
      <c r="B656" s="44"/>
      <c r="C656" s="79"/>
      <c r="D656" s="75"/>
      <c r="E656" s="45">
        <v>0</v>
      </c>
      <c r="F656" s="45">
        <v>3</v>
      </c>
      <c r="G656" s="45" t="s">
        <v>15</v>
      </c>
      <c r="H656" s="45">
        <v>0</v>
      </c>
      <c r="I656" s="45" t="str">
        <f t="shared" si="360"/>
        <v>0-3-01-0</v>
      </c>
      <c r="J656" s="44" t="s">
        <v>864</v>
      </c>
      <c r="K656" s="46">
        <f t="shared" si="365"/>
        <v>0</v>
      </c>
      <c r="L656" s="46">
        <f t="shared" si="365"/>
        <v>0</v>
      </c>
      <c r="M656" s="46">
        <f t="shared" si="365"/>
        <v>0</v>
      </c>
      <c r="N656" s="46">
        <f t="shared" si="365"/>
        <v>0</v>
      </c>
      <c r="O656" s="46">
        <f t="shared" si="365"/>
        <v>0</v>
      </c>
      <c r="P656" s="46">
        <f t="shared" si="365"/>
        <v>0</v>
      </c>
      <c r="Q656" s="46">
        <f t="shared" si="365"/>
        <v>0</v>
      </c>
      <c r="R656" s="46">
        <f t="shared" si="365"/>
        <v>0</v>
      </c>
      <c r="S656" s="46">
        <f t="shared" si="365"/>
        <v>0</v>
      </c>
      <c r="T656" s="46">
        <f t="shared" si="365"/>
        <v>0</v>
      </c>
      <c r="U656" s="46">
        <f t="shared" si="365"/>
        <v>0</v>
      </c>
      <c r="V656" s="46">
        <f t="shared" si="365"/>
        <v>0</v>
      </c>
      <c r="W656" s="46">
        <f t="shared" si="366"/>
        <v>0</v>
      </c>
    </row>
    <row r="657" spans="1:23" ht="15">
      <c r="A657" s="80">
        <v>3801</v>
      </c>
      <c r="B657" s="4"/>
      <c r="C657" s="4"/>
      <c r="D657" s="80">
        <v>3801</v>
      </c>
      <c r="E657" s="3">
        <v>0</v>
      </c>
      <c r="F657" s="3">
        <v>3</v>
      </c>
      <c r="G657" s="3" t="s">
        <v>15</v>
      </c>
      <c r="H657" s="3">
        <f>+D657</f>
        <v>3801</v>
      </c>
      <c r="I657" s="3" t="str">
        <f t="shared" si="360"/>
        <v>0-3-01-3801</v>
      </c>
      <c r="J657" s="4" t="s">
        <v>865</v>
      </c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5"/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Hernandez Carrillo</dc:creator>
  <cp:keywords/>
  <dc:description/>
  <cp:lastModifiedBy>Claudia Elizabeth Casillas Villegas</cp:lastModifiedBy>
  <dcterms:created xsi:type="dcterms:W3CDTF">2021-12-11T20:31:12Z</dcterms:created>
  <dcterms:modified xsi:type="dcterms:W3CDTF">2022-03-02T20:00:28Z</dcterms:modified>
  <cp:category/>
  <cp:version/>
  <cp:contentType/>
  <cp:contentStatus/>
</cp:coreProperties>
</file>